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heckCompatibility="1" defaultThemeVersion="124226"/>
  <mc:AlternateContent xmlns:mc="http://schemas.openxmlformats.org/markup-compatibility/2006">
    <mc:Choice Requires="x15">
      <x15ac:absPath xmlns:x15ac="http://schemas.microsoft.com/office/spreadsheetml/2010/11/ac" url="C:\Users\avares\OneDrive - International Organization for Migration - IOM\Documents\VARRRE 8\"/>
    </mc:Choice>
  </mc:AlternateContent>
  <xr:revisionPtr revIDLastSave="0" documentId="8_{F9A011DF-3B81-4F56-B836-9FC321551CFE}" xr6:coauthVersionLast="47" xr6:coauthVersionMax="47" xr10:uidLastSave="{00000000-0000-0000-0000-000000000000}"/>
  <bookViews>
    <workbookView xWindow="705" yWindow="990" windowWidth="19185" windowHeight="10200" tabRatio="75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Ühik">'Nähtamatu leht'!$A$6:$A$9</definedName>
    <definedName name="Valdkond">'Nähtamatu leht'!$A$1:$A$3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2" i="11" l="1"/>
  <c r="E66" i="11"/>
  <c r="G66" i="11" s="1"/>
  <c r="G63" i="11"/>
  <c r="G64" i="11"/>
  <c r="G65" i="11"/>
  <c r="G67" i="11"/>
  <c r="G69" i="11"/>
  <c r="G70" i="11"/>
  <c r="G71" i="11"/>
  <c r="G42" i="11" l="1"/>
  <c r="G43" i="11"/>
  <c r="G44" i="11"/>
  <c r="G45" i="11"/>
  <c r="G47" i="11"/>
  <c r="G48" i="11"/>
  <c r="G50" i="11"/>
  <c r="G51" i="11"/>
  <c r="G37" i="11"/>
  <c r="G38" i="11"/>
  <c r="G40" i="11"/>
  <c r="G39" i="11"/>
  <c r="G41" i="11" l="1"/>
  <c r="G46" i="11"/>
  <c r="G49" i="11"/>
  <c r="A6" i="1"/>
  <c r="A5" i="1"/>
  <c r="A4" i="1"/>
  <c r="G22" i="15"/>
  <c r="G22" i="18"/>
  <c r="G48" i="13"/>
  <c r="G29" i="13"/>
  <c r="G22" i="10"/>
  <c r="G40" i="10"/>
  <c r="D25" i="1" l="1"/>
  <c r="D24" i="1"/>
  <c r="J17" i="6"/>
  <c r="K28" i="6" s="1"/>
  <c r="E22" i="1" l="1"/>
  <c r="E24" i="1"/>
  <c r="I32" i="6" l="1"/>
  <c r="E32" i="6"/>
  <c r="C28" i="6"/>
  <c r="C29" i="6"/>
  <c r="C30" i="6"/>
  <c r="C31" i="6"/>
  <c r="C27" i="6"/>
  <c r="J18" i="6"/>
  <c r="C32" i="6" l="1"/>
  <c r="C24" i="11" l="1"/>
  <c r="C24" i="1" s="1"/>
  <c r="G73" i="11" l="1"/>
  <c r="G40" i="20"/>
  <c r="F27" i="1" s="1"/>
  <c r="G22" i="20"/>
  <c r="G41" i="20" l="1"/>
  <c r="D27" i="1"/>
  <c r="E27" i="1"/>
  <c r="G40" i="18" l="1"/>
  <c r="F24" i="1" s="1"/>
  <c r="G24" i="1" l="1"/>
  <c r="G41" i="18"/>
  <c r="G12" i="1"/>
  <c r="G13" i="1"/>
  <c r="G14" i="1"/>
  <c r="G15" i="1"/>
  <c r="G11" i="1"/>
  <c r="G36" i="11"/>
  <c r="G35" i="11" s="1"/>
  <c r="G16" i="1" l="1"/>
  <c r="G74" i="11" l="1"/>
  <c r="G72" i="11" s="1"/>
  <c r="C27" i="11" l="1"/>
  <c r="C27" i="1" s="1"/>
  <c r="G27" i="1" s="1"/>
  <c r="K31" i="6"/>
  <c r="K30" i="6"/>
  <c r="K29" i="6"/>
  <c r="K27" i="6"/>
  <c r="J20" i="6"/>
  <c r="J19" i="6"/>
  <c r="J16" i="6"/>
  <c r="K32" i="6" l="1"/>
  <c r="J21" i="6"/>
  <c r="D18" i="11"/>
  <c r="G32" i="6" l="1"/>
  <c r="G55" i="11"/>
  <c r="G56" i="11"/>
  <c r="G57" i="11"/>
  <c r="G58" i="11"/>
  <c r="G59" i="11"/>
  <c r="G60" i="11"/>
  <c r="G61" i="11"/>
  <c r="G54" i="11"/>
  <c r="G52" i="11" l="1"/>
  <c r="C25" i="11"/>
  <c r="C25" i="1" s="1"/>
  <c r="C23" i="11"/>
  <c r="C23" i="1" s="1"/>
  <c r="G40" i="15"/>
  <c r="F25" i="1" s="1"/>
  <c r="E25" i="1"/>
  <c r="F22" i="1"/>
  <c r="G41" i="12"/>
  <c r="F26" i="1" s="1"/>
  <c r="G23" i="12"/>
  <c r="E23" i="1"/>
  <c r="E26" i="1" l="1"/>
  <c r="E28" i="1" s="1"/>
  <c r="D26" i="1"/>
  <c r="C26" i="11"/>
  <c r="C26" i="1" s="1"/>
  <c r="C22" i="11"/>
  <c r="C22" i="1" s="1"/>
  <c r="G75" i="11"/>
  <c r="D22" i="1"/>
  <c r="G41" i="15"/>
  <c r="G42" i="12"/>
  <c r="G76" i="11" l="1"/>
  <c r="C29" i="11" s="1"/>
  <c r="C29" i="1" s="1"/>
  <c r="G29" i="1" s="1"/>
  <c r="C28" i="1"/>
  <c r="G22" i="1"/>
  <c r="G26" i="1"/>
  <c r="C28" i="11"/>
  <c r="G25" i="1"/>
  <c r="F23" i="1"/>
  <c r="D25" i="11" l="1"/>
  <c r="C30" i="1"/>
  <c r="G77" i="11"/>
  <c r="F28" i="1"/>
  <c r="F30" i="1" s="1"/>
  <c r="D23" i="1"/>
  <c r="D24" i="11"/>
  <c r="D22" i="11"/>
  <c r="D26" i="11"/>
  <c r="D27" i="11"/>
  <c r="D23" i="11"/>
  <c r="G41" i="10"/>
  <c r="F11" i="1" l="1"/>
  <c r="F12" i="1"/>
  <c r="G23" i="1"/>
  <c r="D28" i="1"/>
  <c r="G28" i="1" s="1"/>
  <c r="C30" i="11"/>
  <c r="J29" i="6"/>
  <c r="J30" i="6"/>
  <c r="J31" i="6"/>
  <c r="E30" i="1"/>
  <c r="C13" i="11" l="1"/>
  <c r="C16" i="6" s="1"/>
  <c r="E12" i="1"/>
  <c r="D12" i="1" s="1"/>
  <c r="J28" i="6" s="1"/>
  <c r="E11" i="1"/>
  <c r="D11" i="1" s="1"/>
  <c r="J27" i="6" s="1"/>
  <c r="C14" i="11"/>
  <c r="C17" i="11"/>
  <c r="C16" i="11"/>
  <c r="C15" i="11"/>
  <c r="D13" i="1"/>
  <c r="D14" i="1"/>
  <c r="D15" i="1"/>
  <c r="F16" i="1"/>
  <c r="J32" i="6" l="1"/>
  <c r="C18" i="6"/>
  <c r="C13" i="1"/>
  <c r="C14" i="1"/>
  <c r="C19" i="6"/>
  <c r="C15" i="1"/>
  <c r="C20" i="6"/>
  <c r="C17" i="6"/>
  <c r="C12" i="1"/>
  <c r="C11" i="1"/>
  <c r="D16" i="1"/>
  <c r="E16" i="1"/>
  <c r="D30" i="1"/>
  <c r="C18" i="11"/>
  <c r="C21" i="6" l="1"/>
  <c r="C16" i="1"/>
  <c r="G30" i="1"/>
  <c r="G21" i="6" l="1"/>
  <c r="E21" i="6"/>
  <c r="I21" i="6" l="1"/>
  <c r="G49" i="13"/>
</calcChain>
</file>

<file path=xl/sharedStrings.xml><?xml version="1.0" encoding="utf-8"?>
<sst xmlns="http://schemas.openxmlformats.org/spreadsheetml/2006/main" count="380" uniqueCount="219">
  <si>
    <t>Lisa 3</t>
  </si>
  <si>
    <t>VARJUPAIGA-, RÄNDE- JA INTEGRATSIOONIFOND</t>
  </si>
  <si>
    <t>Toetuse taotleja:</t>
  </si>
  <si>
    <t>Rahvusvaheline Migratsiooniorganisatsioon (IOM), Eesti esindus</t>
  </si>
  <si>
    <t>Projekti pealkiri:</t>
  </si>
  <si>
    <t>Vabatahtlik toetatud tagasipöördumine ja reintegratsioon Eestis</t>
  </si>
  <si>
    <t>Projekti periood:</t>
  </si>
  <si>
    <t>01.01.2021-30.06.2023</t>
  </si>
  <si>
    <t>Projekti valdkond:</t>
  </si>
  <si>
    <t>Tagasisaatmine</t>
  </si>
  <si>
    <t>Tabel 1. Projekti tulud allikate lõikes (EUR)</t>
  </si>
  <si>
    <t>Rahastamisallikas</t>
  </si>
  <si>
    <t>Summa</t>
  </si>
  <si>
    <t>Osakaal %</t>
  </si>
  <si>
    <t>AMIF</t>
  </si>
  <si>
    <t>Riiklik kaasfinantseering</t>
  </si>
  <si>
    <t>Toetuse saaja omafinanantseering</t>
  </si>
  <si>
    <t>Partnerite poolne kaasfinantseering</t>
  </si>
  <si>
    <t>Projekti käigus saadud muud sissetulekud</t>
  </si>
  <si>
    <t>PROJEKTI MAKSUMUS KOKKU</t>
  </si>
  <si>
    <t>Tabel 2. Projekti kululiikide koondtabel (EUR)</t>
  </si>
  <si>
    <t>KOOND</t>
  </si>
  <si>
    <t>KOKKU</t>
  </si>
  <si>
    <t>% kogukuludest</t>
  </si>
  <si>
    <t>Tööjõukulud</t>
  </si>
  <si>
    <t>Sõidu- ja lähetuskulud</t>
  </si>
  <si>
    <t>Seadmed, kinnisvara</t>
  </si>
  <si>
    <t xml:space="preserve">EL avalikustamise kulud </t>
  </si>
  <si>
    <r>
      <t>Sihtrühmadega seotud kulud</t>
    </r>
    <r>
      <rPr>
        <strike/>
        <sz val="12"/>
        <rFont val="Times New Roman"/>
        <family val="1"/>
        <charset val="186"/>
      </rPr>
      <t xml:space="preserve"> </t>
    </r>
  </si>
  <si>
    <t>Muud otsesed kulud</t>
  </si>
  <si>
    <t>Otsesed kulud kokku</t>
  </si>
  <si>
    <t>Kaudsed kulud</t>
  </si>
  <si>
    <t>Projekti kulud kokku</t>
  </si>
  <si>
    <t>Tabel 3. Projekti detailne eelarve (EUR)</t>
  </si>
  <si>
    <t>nr</t>
  </si>
  <si>
    <t>Kululiik</t>
  </si>
  <si>
    <t>Kulu detailne kirjeldus</t>
  </si>
  <si>
    <t>Ühik</t>
  </si>
  <si>
    <t>Kogus</t>
  </si>
  <si>
    <t>Ühiku hind</t>
  </si>
  <si>
    <t>PROJEKTI OTSESED KULUD</t>
  </si>
  <si>
    <t>1.</t>
  </si>
  <si>
    <t>1.1</t>
  </si>
  <si>
    <t>Projektijuht</t>
  </si>
  <si>
    <t>Eelduslikult 80% tööaeg, projekti juhtimine, aruandlus jms. tööülesanded on lisatud taotlusele.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</si>
  <si>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kuu</t>
  </si>
  <si>
    <t>1.2</t>
  </si>
  <si>
    <t>Projekti Assistent</t>
  </si>
  <si>
    <t>Eelduslikult täistööaeg, projektijuhi assisteerimine igapäevastes projektiga rakendamisega seonduvates tegevustes. Tööülesannete kirjeldus on lisatud taotlusele.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</si>
  <si>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tk</t>
  </si>
  <si>
    <t>1.3</t>
  </si>
  <si>
    <t>Praktikant</t>
  </si>
  <si>
    <t>Eelduslikult täistööaeg, kulu sisaldab praktikatasu ning CP (tööõnnetuskindlustus)</t>
  </si>
  <si>
    <t>1.4</t>
  </si>
  <si>
    <t>Projekti admin/finants assistant</t>
  </si>
  <si>
    <t>Eelduslikult 70% tööaega, projektijuhi assisteerimine projekti raamatupidamisalastes küsimustes. Kulu sisaldab endas töötasu  (vastavalt ÜRO palgaskaalale) ning kulusid töötasudeks nt panus ÜRO pensionifondi (United Nations Joint Staff Pension Fund - UNJSPF - 15.8%), kompensatsiooniplaani (0.47%), lapsetoetus ja IOMi ravikindlustus (MSP premium floor) MSPga ühinemise kulu, puhkusetasu, 6% Terminal emolument</t>
  </si>
  <si>
    <t>1.5</t>
  </si>
  <si>
    <t>Projekti raamatupidamistugi</t>
  </si>
  <si>
    <t>Eelduslikult 3-5% tööaeg, projekti raamatupidamine ning finantsasjade kontrolli tagamine, sh igakuised palgalehe arvestused, maksete sooritused ning kuu sulgemised. Kulu sisaldab endas töötasu  (vastavalt ÜRO palgaskaalale)   ja organisatsiooni kulusid töötasudeks Soomes</t>
  </si>
  <si>
    <t>2.</t>
  </si>
  <si>
    <t>3.</t>
  </si>
  <si>
    <t>4.</t>
  </si>
  <si>
    <t>EL avalikustamise tegevused</t>
  </si>
  <si>
    <t>Sihtrühmaga seotud tegevused</t>
  </si>
  <si>
    <t xml:space="preserve">Alaeesmärk 1: KRKd on teadlikud päritoluriiki tagasipöördumise võimalustest. </t>
  </si>
  <si>
    <t>2.1</t>
  </si>
  <si>
    <t>infomaterjalide koostamine</t>
  </si>
  <si>
    <t>Kulu sisaldab infomaterjalide tõlke, kujundamise ja trükkimise kulu. Tõlkimine eesti-inglise-eesti, vene ja vajadusel teised trendipõhised keeled. Hinnanguliselt trükitakse 250 infomaterjali ning tegeletakse kodulehe kaasajastamisega</t>
  </si>
  <si>
    <t>2.2</t>
  </si>
  <si>
    <t>Projekti meeskonna liikmete lähetuskulu</t>
  </si>
  <si>
    <t>Siseriiklik transport - buss, rong, sõiduauto (sh parkimistasu lennujaamas), takso (erandkorras kui muud transpordivahendid ei võimalda - nt varahommikused lennud). Seotud projekti otsese ja kaudse sihtrühma nõustamise/informeerimisega ja tagasipöördumise toetamisega. Täpsem kulu vajadus selgub projekti rakendamise käigus. arvestuse aluseks Tallinn-Vao/Vägeva-Tallinn; Tallinn-Tartu-Tallinn; Tallinn-Linnaaru-Tallinn</t>
  </si>
  <si>
    <t>2.3</t>
  </si>
  <si>
    <t>Tõlketeenused</t>
  </si>
  <si>
    <t>Suuline tõlge nõustamiste ajal ja/või kirjalik tõlge, et tagada efektiivne kommunikatsioon tagasipöördujatega protsessi vältel Eestis</t>
  </si>
  <si>
    <t>2.4</t>
  </si>
  <si>
    <t>Reisidokumendi taotlusega seotud kulud</t>
  </si>
  <si>
    <t>Reisidokumendi taotlemisega seonduv kulu, sh saatkondade riigilõivud, kulleriteenus, notari ja vandetõlgi teenused, dokumentide väljavõtted, apostillimised/legaliseerimised jms, mis nõutakse saatkondade poolt. Arvestuslikult 20 dokumendi taotlus</t>
  </si>
  <si>
    <t>2.5</t>
  </si>
  <si>
    <t>Reisieelsed kulud</t>
  </si>
  <si>
    <t xml:space="preserve">Kulu sisaldab endas tagasipöörduja siseriiklikku transpordikulu (maakonnaliinid + linnaliinid); majutus, toitlustus, hügieenitarbed; hooajalised riided (taaskasutusest), pagas/kott jms. Tegemist ei ole lõpliku nimekirjaga, tugi tagatakse vastavalt tagasipöörduja põhjendatud vajadustele </t>
  </si>
  <si>
    <t xml:space="preserve">Alaeesmärk 2: KRKdel on võimalik pöörduda tagasi oma päritoluriiki humaanselt ja korrapäraselt. </t>
  </si>
  <si>
    <t>2.6</t>
  </si>
  <si>
    <t>Reisieelsed tervisega seonduvad kulud</t>
  </si>
  <si>
    <t>Valdavalt COVID19 pandeemiaga seotud kulud (testid, sertifikaadid jms ajas kaasuvad nõuded), reisieelne tervisekontroll, isikukaitsevahendid, sh  projektimeeskonnale sihtrühmaga seotud tegevuste elluviimiseks. Ravimid, sh retsept ja käsimüük. Tegemist ei ole lõpliku nimekirjaga, tugi tagatakse vastavalt tagasipöörduja põhjendatud vajadustele ning pandeemiast tulenevatele nõuetele.  Eelduslikult on tuge vajalik 50% tagasipöördujatest</t>
  </si>
  <si>
    <t>2.7</t>
  </si>
  <si>
    <t>Transpordikulu seoses tagasipöördumisega</t>
  </si>
  <si>
    <t>Arvestuse aluseks näitlikud suunad: Eesti-Bangladesh; Eesti-Nigeeria; Eesti-Ukraina/Venemaa; Eesti-Georgia. Lõplikud sihtriigid täpsustuvad tuginedes toetuse saajate päritoluriikidele, lennuaegadele. Kulu sisaldab ka siseriiklikku transpordikulu päritoluriigis, eelkõige suuremate vahemaade ja turvalisuse kaalutlustel. Arvestuse aluseks on Covid19 eelne olukord, kus Eestist oli rohkem otselende</t>
  </si>
  <si>
    <t>2.8</t>
  </si>
  <si>
    <t>Lennujaama läbipääsu kaardid</t>
  </si>
  <si>
    <t>projekti meeskonna (tagasipöörduja saatja) läbipääsu tagamine Tallinna lennujaama reisijatetsooni, et tagada tugi lennukile sisenemiseni. Hinnanguliselt 5 kaarti</t>
  </si>
  <si>
    <t>2.9</t>
  </si>
  <si>
    <t>Sularahatoetus</t>
  </si>
  <si>
    <t>2.10</t>
  </si>
  <si>
    <t>Transiidiabi</t>
  </si>
  <si>
    <t>Transiidiabi teenus, sh vastuvõtt lennujaamas, ühenduslennule jõudmise tagamine, koostöö transiitriigi ametivõimudega), teenustasu vastavalt IOM transiitriigi kontori/teenusepakkuja tasudele. Vajadusel majutuse tagamine (nt ühenduslend järgmisel päeval). hinnanguliselt 90% tagasipöördujatest vajavad teenust</t>
  </si>
  <si>
    <t>2.11</t>
  </si>
  <si>
    <t>Eskordi reisikulu</t>
  </si>
  <si>
    <t>Erivajadusega isikutele saatja tagamine (meditsiiniline ja tava-eskort), hinnanguliselt kuni 4 eskordi võimaldamine. Kulu sisaldab lennupileteid. Kulu arvestatud näitlikult Eesti-Armeenia-Eesti näitel. Meditsiinilise eskordi puhul säilitab IOM võimaluse kaasata kolleege, kes on med.töötajad, teistest riikidest (nt Venemaa, Ukraina, Rumeenia)</t>
  </si>
  <si>
    <t>2.12</t>
  </si>
  <si>
    <t>Eskordi päevaraha</t>
  </si>
  <si>
    <t>Erivajadusega isiku saatja  päevaraha. Sõltuvalt sihtriigist on arvestuse aluseks 2*2.3 päevaraha. Aluseks võetud Vene Föderatsioonis kehtiv EK päevaraha</t>
  </si>
  <si>
    <t>2.13</t>
  </si>
  <si>
    <t>Eskordi tasu</t>
  </si>
  <si>
    <t>Sisaldab töötasu ja tööõnnetuskindlustus (CP), viisade vormistamisega kaasnevaid kulusid jms.</t>
  </si>
  <si>
    <t>Alaeesmärk 3: KRKd on toetatud reintegreerumisel pärast tagasipöördumist.</t>
  </si>
  <si>
    <t>2.14</t>
  </si>
  <si>
    <t>Vastuvõtt ja reintegratsiooni rakendamise toetamine päritoluriigis</t>
  </si>
  <si>
    <t>vajadusel vastuvõtt päritoluriiki saabumisel, peamine fookus reintegratsiooniplaani rakendamisel - tagasipöörduja nõustamine, vajalike dokumentide vormistamisel abistamine, esitatud dokumentide kontroll, vastavate maksete jms korraldamine ning plaani rakendamise jälgimine. Teenustasu IOM esindusele päritoluriigis või rakendavale partnerile. Hinnanguliselt 36.5% tagasipöördujatest</t>
  </si>
  <si>
    <t>2.15</t>
  </si>
  <si>
    <t>Reintegratsiooni tugi</t>
  </si>
  <si>
    <t>Mitterahaline tugi, mida taotlejatel on võimalik taotleda rakendamiseks päritoluriigis. Reintegratsiooni rakendamise võimekus ja väljavaade hinnatakse Eestis nõustamiste jooksul. Täiskasvanute puhul valdavalt seos otsese sissetulekuga ja/või haridusega, sh kursused. Johtuvalt on töökohatoetus, sh väike-äri rajamine jne toeks kuni 1700 EUR. Kui isik otsustab teha kursused ning kasutada ka tuge, siis võib olla põhjendatud olukordades lisada täiendavaid vahendeid kuni 500 EUR ulatuses. Lastele varieerub tagatava toe ulatus kuni 250 EUR sõltuvalt lapse vanusest ning vajadustest esmavajaduste katteks ning hariduse, sh huvihariduse võimaldamiseks. Hinnanguliselt 36.5% tagasipöördujatest</t>
  </si>
  <si>
    <t>2.16</t>
  </si>
  <si>
    <t>eritugi erivajadusega isikutele</t>
  </si>
  <si>
    <t>Mitterahaline tugi, mis on suunatud eelkõige isikutele, kelle tervislik seisund vajab järelravi pärast tagasipöördumist.Samuti võimaldab katta COVID19 tulenevalt riiki sisenemisega kaasnevaid kulusid (nt kohustuslik karantiin, testid, tervisekontrollid ning tõendid jms)  Erandlikel juhtudel toetatakse eluaseme kulusid (max 3 kuud), kui isikutel puudub päritoluriigis elukoht (hävinud; ümberasumine riigisiseselt). Hinnanguliselt 10% tagasipöördujatest</t>
  </si>
  <si>
    <t>6.</t>
  </si>
  <si>
    <t>PROJEKTI OTSESED KULUD KOKKU</t>
  </si>
  <si>
    <t>PROJEKTI KAUDSED KULUD</t>
  </si>
  <si>
    <t>PROJEKTI KULUD KOKKU</t>
  </si>
  <si>
    <t>Maksetaotluse vorm</t>
  </si>
  <si>
    <t>Toetuse saaja:</t>
  </si>
  <si>
    <r>
      <t>Projekti tunnus</t>
    </r>
    <r>
      <rPr>
        <sz val="12"/>
        <color theme="1"/>
        <rFont val="Times New Roman"/>
        <family val="1"/>
        <charset val="186"/>
      </rPr>
      <t>:</t>
    </r>
  </si>
  <si>
    <t>Tabel 1. Projekti kavandatud maksed</t>
  </si>
  <si>
    <t>Maksed</t>
  </si>
  <si>
    <t>Toetusleping (punkt)</t>
  </si>
  <si>
    <t>I</t>
  </si>
  <si>
    <t>II</t>
  </si>
  <si>
    <t>III</t>
  </si>
  <si>
    <t>xxxx</t>
  </si>
  <si>
    <t>yyyy</t>
  </si>
  <si>
    <t>zzzz</t>
  </si>
  <si>
    <t>Tabel 2. Projekti jooksul laekunud maksed ja lõppmakse</t>
  </si>
  <si>
    <t>IV</t>
  </si>
  <si>
    <t>Laekumise kuupäev pp/kk/aaaa</t>
  </si>
  <si>
    <t>Maksetaotlus</t>
  </si>
  <si>
    <t>Toetuslepingu punkti xxxx kohaselt taotlen AMIF-i vahemakse ... euro eraldamist lepingu punktis ... nimetatud kontole.</t>
  </si>
  <si>
    <t>Koostaja</t>
  </si>
  <si>
    <t>___________________________________________</t>
  </si>
  <si>
    <t>(nimi, allkiri)</t>
  </si>
  <si>
    <t>Toetuse saaja volitatud esindaja</t>
  </si>
  <si>
    <t>Kuluaruande vorm</t>
  </si>
  <si>
    <t>Tabel 1. Projekti maksumus ja kulud allikate lõikes (EUR)</t>
  </si>
  <si>
    <t>Projekti kavandatud kulud</t>
  </si>
  <si>
    <t>Tegelikud kulud kokku</t>
  </si>
  <si>
    <t>Aruandlusperioodi pp/kk/aaaa - pp/kk/aaaa kulud</t>
  </si>
  <si>
    <t>Tabel 2. Kuluaruande koond (EUR)</t>
  </si>
  <si>
    <t>Rea nr</t>
  </si>
  <si>
    <t>Kavandatud eelarve</t>
  </si>
  <si>
    <t xml:space="preserve">Tegelikud kulud </t>
  </si>
  <si>
    <t>Eelarve täitmise %</t>
  </si>
  <si>
    <t>Kokku</t>
  </si>
  <si>
    <t>EL avalikustamise kulud</t>
  </si>
  <si>
    <t>5.</t>
  </si>
  <si>
    <t>Sihtrühmaga seotud kulud</t>
  </si>
  <si>
    <t xml:space="preserve">OTSESED KULUD </t>
  </si>
  <si>
    <t>KAUDSED KULUD</t>
  </si>
  <si>
    <t xml:space="preserve">Tabel 3. Toetuse saaja kinnitus </t>
  </si>
  <si>
    <t>Mina, toetuse saaja, kinnitan, et:</t>
  </si>
  <si>
    <t>VASTUS</t>
  </si>
  <si>
    <t>SELGITUS</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</si>
  <si>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</si>
  <si>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</si>
  <si>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</si>
  <si>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mittekohustuslase staatus on võrreldes toetuse taotluses tooduga muutunud</t>
  </si>
  <si>
    <t>1. Tööjõukulud</t>
  </si>
  <si>
    <t>* Aruandlusperioodi kuluaruande ülesehitus peab vastama eelarvele, st isikute kaupa eraldi välja tuua kuluread (eristada bruto töötasu, töötasult kinnipeetud maksud)</t>
  </si>
  <si>
    <r>
      <t xml:space="preserve">Projekti tegelikud kulud </t>
    </r>
    <r>
      <rPr>
        <i/>
        <sz val="12"/>
        <color theme="1"/>
        <rFont val="Times New Roman"/>
        <family val="1"/>
        <charset val="186"/>
      </rPr>
      <t>(tabelisse lisada ridasid vastavalt kuludokumentide arvule)</t>
    </r>
  </si>
  <si>
    <t>Kuludokumendi väljastaja</t>
  </si>
  <si>
    <t>Kuludokumendi nimetus</t>
  </si>
  <si>
    <t>Kuludokumendi number</t>
  </si>
  <si>
    <t>Kuludokumendi kuupäev</t>
  </si>
  <si>
    <t>Kulu lühikirjeldus</t>
  </si>
  <si>
    <t>Näide:</t>
  </si>
  <si>
    <t>1. Projektijuhi töötasu</t>
  </si>
  <si>
    <t>1.1.</t>
  </si>
  <si>
    <t>MTÜ A&amp;O</t>
  </si>
  <si>
    <t>Palgateatis veebruar 2016</t>
  </si>
  <si>
    <t>-</t>
  </si>
  <si>
    <t>bruto töötasu</t>
  </si>
  <si>
    <t>1.2.</t>
  </si>
  <si>
    <t>Siseministeerium</t>
  </si>
  <si>
    <t>sotsiaalmaks ja tööandja töötuskindlustusmakse</t>
  </si>
  <si>
    <t>2. Raamatupidaja töötasu</t>
  </si>
  <si>
    <t>2.1.</t>
  </si>
  <si>
    <t>2.2.</t>
  </si>
  <si>
    <t>Aruandlusperioodi pp/kk/aaaa-pp/kk/aaaa kulud kokku</t>
  </si>
  <si>
    <t xml:space="preserve">Tööjõukulud kokku </t>
  </si>
  <si>
    <t>2. Sõidu- ja lähetuskulud</t>
  </si>
  <si>
    <t>* Aruandlusperioodi kuluaruande ülesehitus peab vastama eelarvele</t>
  </si>
  <si>
    <t>1. Projektimeeskonna sõidukulud</t>
  </si>
  <si>
    <t>Reisibüroo AS</t>
  </si>
  <si>
    <t>Arve</t>
  </si>
  <si>
    <t>5</t>
  </si>
  <si>
    <t xml:space="preserve">Projektijuhi lähetus Soome 25.03.2018. Laevapiletid Tallinn-Helsingi-Tallinn. </t>
  </si>
  <si>
    <t>Lähetuskulud kokku</t>
  </si>
  <si>
    <t>3. Seadmed/kinnisvara</t>
  </si>
  <si>
    <t>Seadmete/kinnisvaraga seotud kulud kokku</t>
  </si>
  <si>
    <t>4. EL avalikustamise kulud</t>
  </si>
  <si>
    <t>EL avalikustamise kulud kokku</t>
  </si>
  <si>
    <t>5. Sihtrühmaga seotud kulud</t>
  </si>
  <si>
    <t>1. Materjalide tõlkimine ja trükkimine</t>
  </si>
  <si>
    <t>Trükikoda OÜ</t>
  </si>
  <si>
    <t>A4568</t>
  </si>
  <si>
    <t>20.02.16 toimunud ametnike koolituse käsiraamatu trükk 20 eksemplari</t>
  </si>
  <si>
    <t>2. Sihrühma sõidu- ja majutuskulud</t>
  </si>
  <si>
    <t>B&amp;B</t>
  </si>
  <si>
    <t>1-2016</t>
  </si>
  <si>
    <t>20.02.16 toimunud ametnike koolitusel osalejate majutus 19.02.2016 (18 isikut)</t>
  </si>
  <si>
    <t>Sihtühmaga seotud kulud</t>
  </si>
  <si>
    <t>6. Muud otsesed kulud</t>
  </si>
  <si>
    <t>Muud otsesed kulud kokku</t>
  </si>
  <si>
    <t>Varjupaik</t>
  </si>
  <si>
    <t>Integratsioon</t>
  </si>
  <si>
    <t>Tagasipöördumine</t>
  </si>
  <si>
    <t>tund</t>
  </si>
  <si>
    <t>päev</t>
  </si>
  <si>
    <t>Jah</t>
  </si>
  <si>
    <t>Ei</t>
  </si>
  <si>
    <t>Ei kohaldu</t>
  </si>
  <si>
    <t>Sularahatoetus, mis tagatakse isikutele valdavalt Tallinna lennujaamas, et neil oleks võimalik jõuda päritoluriigis viimasesse sihtpunkti ning vajadusel katta ka elementaarsemad esmavajadused pärast saabumist. Hinnanguliselt jääb sularahatugi 100 EUR, kuid sõltuvalt vajadustele säilib erandi võimalus, mis vastab tagasipöörduja individuaalsele olukorrale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</si>
</sst>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67">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Protection="1">
      <protection locked="0" hidden="1"/>
    </xf>
    <xf numFmtId="0" fontId="3" fillId="0" borderId="1"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9" fillId="0" borderId="0" xfId="1" applyFont="1" applyProtection="1">
      <protection hidden="1"/>
    </xf>
    <xf numFmtId="0" fontId="3" fillId="2" borderId="2" xfId="0" applyFont="1" applyFill="1" applyBorder="1" applyProtection="1">
      <protection hidden="1"/>
    </xf>
    <xf numFmtId="0" fontId="0" fillId="2" borderId="3" xfId="0" applyFill="1" applyBorder="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3" fillId="2" borderId="1" xfId="0" applyNumberFormat="1" applyFont="1" applyFill="1" applyBorder="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4" fontId="3" fillId="0" borderId="0" xfId="0" applyNumberFormat="1" applyFont="1"/>
    <xf numFmtId="0" fontId="9" fillId="0" borderId="0" xfId="0" applyFont="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2" fillId="0" borderId="0" xfId="0" applyFont="1" applyAlignment="1" applyProtection="1">
      <alignment horizontal="right"/>
      <protection locked="0"/>
    </xf>
    <xf numFmtId="0" fontId="2" fillId="0" borderId="1" xfId="0" applyFont="1" applyBorder="1" applyAlignment="1" applyProtection="1">
      <alignment wrapText="1"/>
      <protection locked="0" hidden="1"/>
    </xf>
    <xf numFmtId="0" fontId="3" fillId="2" borderId="1" xfId="0" quotePrefix="1" applyFont="1" applyFill="1" applyBorder="1" applyProtection="1">
      <protection hidden="1"/>
    </xf>
    <xf numFmtId="2" fontId="2" fillId="0" borderId="1" xfId="0" applyNumberFormat="1" applyFont="1" applyBorder="1" applyProtection="1">
      <protection locked="0" hidden="1"/>
    </xf>
    <xf numFmtId="4" fontId="2" fillId="0" borderId="0" xfId="0" applyNumberFormat="1" applyFont="1" applyProtection="1">
      <protection hidden="1"/>
    </xf>
    <xf numFmtId="49" fontId="3" fillId="0" borderId="1" xfId="0" applyNumberFormat="1" applyFont="1" applyBorder="1" applyProtection="1">
      <protection locked="0" hidden="1"/>
    </xf>
    <xf numFmtId="49" fontId="12" fillId="0" borderId="1" xfId="0" applyNumberFormat="1" applyFont="1" applyBorder="1" applyProtection="1">
      <protection locked="0" hidden="1"/>
    </xf>
    <xf numFmtId="2" fontId="2" fillId="0" borderId="0" xfId="0" applyNumberFormat="1" applyFont="1" applyProtection="1">
      <protection hidden="1"/>
    </xf>
    <xf numFmtId="0" fontId="3" fillId="0" borderId="2" xfId="0" applyFont="1" applyBorder="1" applyAlignment="1" applyProtection="1">
      <protection locked="0" hidden="1"/>
    </xf>
    <xf numFmtId="0" fontId="0" fillId="0" borderId="3" xfId="0" applyBorder="1" applyAlignment="1"/>
    <xf numFmtId="0" fontId="0" fillId="0" borderId="4" xfId="0" applyBorder="1" applyAlignment="1"/>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2" borderId="3" xfId="0" applyFont="1" applyFill="1" applyBorder="1" applyAlignment="1" applyProtection="1">
      <protection hidden="1"/>
    </xf>
    <xf numFmtId="0" fontId="3" fillId="2"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ill="1" applyBorder="1" applyAlignment="1" applyProtection="1">
      <protection hidden="1"/>
    </xf>
    <xf numFmtId="0" fontId="0" fillId="3" borderId="4"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ill="1" applyBorder="1" applyAlignment="1" applyProtection="1">
      <protection locked="0" hidden="1"/>
    </xf>
    <xf numFmtId="0" fontId="0" fillId="3" borderId="4" xfId="0" applyFill="1" applyBorder="1" applyAlignment="1" applyProtection="1">
      <protection locked="0" hidden="1"/>
    </xf>
    <xf numFmtId="0" fontId="3" fillId="0" borderId="2" xfId="0" quotePrefix="1" applyFont="1" applyBorder="1" applyAlignment="1" applyProtection="1">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5">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6</xdr:row>
      <xdr:rowOff>42333</xdr:rowOff>
    </xdr:from>
    <xdr:to>
      <xdr:col>2</xdr:col>
      <xdr:colOff>1312830</xdr:colOff>
      <xdr:row>10</xdr:row>
      <xdr:rowOff>95849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6</xdr:row>
      <xdr:rowOff>76573</xdr:rowOff>
    </xdr:from>
    <xdr:to>
      <xdr:col>3</xdr:col>
      <xdr:colOff>631175</xdr:colOff>
      <xdr:row>10</xdr:row>
      <xdr:rowOff>96371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0"/>
  <sheetViews>
    <sheetView tabSelected="1" topLeftCell="A53" zoomScale="80" zoomScaleNormal="80" workbookViewId="0">
      <selection activeCell="C63" sqref="C63"/>
    </sheetView>
  </sheetViews>
  <sheetFormatPr defaultRowHeight="15.75" x14ac:dyDescent="0.25"/>
  <cols>
    <col min="1" max="1" width="27.140625" style="18" customWidth="1"/>
    <col min="2" max="2" width="32.140625" style="18" customWidth="1"/>
    <col min="3" max="3" width="37.85546875" style="18" customWidth="1"/>
    <col min="4" max="4" width="18" style="18" customWidth="1"/>
    <col min="5" max="5" width="12.28515625" style="18" bestFit="1" customWidth="1"/>
    <col min="6" max="6" width="21.28515625" style="18" customWidth="1"/>
    <col min="7" max="7" width="11.28515625" style="18" customWidth="1"/>
    <col min="8" max="8" width="25.7109375" style="18" customWidth="1"/>
    <col min="9" max="256" width="9.140625" style="18"/>
    <col min="257" max="257" width="32.140625" style="18" bestFit="1" customWidth="1"/>
    <col min="258" max="258" width="21.42578125" style="18" bestFit="1" customWidth="1"/>
    <col min="259" max="259" width="11.5703125" style="18" bestFit="1" customWidth="1"/>
    <col min="260" max="260" width="12.28515625" style="18" bestFit="1" customWidth="1"/>
    <col min="261" max="261" width="10.5703125" style="18" bestFit="1" customWidth="1"/>
    <col min="262" max="263" width="9.140625" style="18"/>
    <col min="264" max="264" width="15.85546875" style="18" customWidth="1"/>
    <col min="265" max="512" width="9.140625" style="18"/>
    <col min="513" max="513" width="32.140625" style="18" bestFit="1" customWidth="1"/>
    <col min="514" max="514" width="21.42578125" style="18" bestFit="1" customWidth="1"/>
    <col min="515" max="515" width="11.5703125" style="18" bestFit="1" customWidth="1"/>
    <col min="516" max="516" width="12.28515625" style="18" bestFit="1" customWidth="1"/>
    <col min="517" max="517" width="10.5703125" style="18" bestFit="1" customWidth="1"/>
    <col min="518" max="519" width="9.140625" style="18"/>
    <col min="520" max="520" width="15.85546875" style="18" customWidth="1"/>
    <col min="521" max="768" width="9.140625" style="18"/>
    <col min="769" max="769" width="32.140625" style="18" bestFit="1" customWidth="1"/>
    <col min="770" max="770" width="21.42578125" style="18" bestFit="1" customWidth="1"/>
    <col min="771" max="771" width="11.5703125" style="18" bestFit="1" customWidth="1"/>
    <col min="772" max="772" width="12.28515625" style="18" bestFit="1" customWidth="1"/>
    <col min="773" max="773" width="10.5703125" style="18" bestFit="1" customWidth="1"/>
    <col min="774" max="775" width="9.140625" style="18"/>
    <col min="776" max="776" width="15.85546875" style="18" customWidth="1"/>
    <col min="777" max="1024" width="9.140625" style="18"/>
    <col min="1025" max="1025" width="32.140625" style="18" bestFit="1" customWidth="1"/>
    <col min="1026" max="1026" width="21.42578125" style="18" bestFit="1" customWidth="1"/>
    <col min="1027" max="1027" width="11.5703125" style="18" bestFit="1" customWidth="1"/>
    <col min="1028" max="1028" width="12.28515625" style="18" bestFit="1" customWidth="1"/>
    <col min="1029" max="1029" width="10.5703125" style="18" bestFit="1" customWidth="1"/>
    <col min="1030" max="1031" width="9.140625" style="18"/>
    <col min="1032" max="1032" width="15.85546875" style="18" customWidth="1"/>
    <col min="1033" max="1280" width="9.140625" style="18"/>
    <col min="1281" max="1281" width="32.140625" style="18" bestFit="1" customWidth="1"/>
    <col min="1282" max="1282" width="21.42578125" style="18" bestFit="1" customWidth="1"/>
    <col min="1283" max="1283" width="11.5703125" style="18" bestFit="1" customWidth="1"/>
    <col min="1284" max="1284" width="12.28515625" style="18" bestFit="1" customWidth="1"/>
    <col min="1285" max="1285" width="10.5703125" style="18" bestFit="1" customWidth="1"/>
    <col min="1286" max="1287" width="9.140625" style="18"/>
    <col min="1288" max="1288" width="15.85546875" style="18" customWidth="1"/>
    <col min="1289" max="1536" width="9.140625" style="18"/>
    <col min="1537" max="1537" width="32.140625" style="18" bestFit="1" customWidth="1"/>
    <col min="1538" max="1538" width="21.42578125" style="18" bestFit="1" customWidth="1"/>
    <col min="1539" max="1539" width="11.5703125" style="18" bestFit="1" customWidth="1"/>
    <col min="1540" max="1540" width="12.28515625" style="18" bestFit="1" customWidth="1"/>
    <col min="1541" max="1541" width="10.5703125" style="18" bestFit="1" customWidth="1"/>
    <col min="1542" max="1543" width="9.140625" style="18"/>
    <col min="1544" max="1544" width="15.85546875" style="18" customWidth="1"/>
    <col min="1545" max="1792" width="9.140625" style="18"/>
    <col min="1793" max="1793" width="32.140625" style="18" bestFit="1" customWidth="1"/>
    <col min="1794" max="1794" width="21.42578125" style="18" bestFit="1" customWidth="1"/>
    <col min="1795" max="1795" width="11.5703125" style="18" bestFit="1" customWidth="1"/>
    <col min="1796" max="1796" width="12.28515625" style="18" bestFit="1" customWidth="1"/>
    <col min="1797" max="1797" width="10.5703125" style="18" bestFit="1" customWidth="1"/>
    <col min="1798" max="1799" width="9.140625" style="18"/>
    <col min="1800" max="1800" width="15.85546875" style="18" customWidth="1"/>
    <col min="1801" max="2048" width="9.140625" style="18"/>
    <col min="2049" max="2049" width="32.140625" style="18" bestFit="1" customWidth="1"/>
    <col min="2050" max="2050" width="21.42578125" style="18" bestFit="1" customWidth="1"/>
    <col min="2051" max="2051" width="11.5703125" style="18" bestFit="1" customWidth="1"/>
    <col min="2052" max="2052" width="12.28515625" style="18" bestFit="1" customWidth="1"/>
    <col min="2053" max="2053" width="10.5703125" style="18" bestFit="1" customWidth="1"/>
    <col min="2054" max="2055" width="9.140625" style="18"/>
    <col min="2056" max="2056" width="15.85546875" style="18" customWidth="1"/>
    <col min="2057" max="2304" width="9.140625" style="18"/>
    <col min="2305" max="2305" width="32.140625" style="18" bestFit="1" customWidth="1"/>
    <col min="2306" max="2306" width="21.42578125" style="18" bestFit="1" customWidth="1"/>
    <col min="2307" max="2307" width="11.5703125" style="18" bestFit="1" customWidth="1"/>
    <col min="2308" max="2308" width="12.28515625" style="18" bestFit="1" customWidth="1"/>
    <col min="2309" max="2309" width="10.5703125" style="18" bestFit="1" customWidth="1"/>
    <col min="2310" max="2311" width="9.140625" style="18"/>
    <col min="2312" max="2312" width="15.85546875" style="18" customWidth="1"/>
    <col min="2313" max="2560" width="9.140625" style="18"/>
    <col min="2561" max="2561" width="32.140625" style="18" bestFit="1" customWidth="1"/>
    <col min="2562" max="2562" width="21.42578125" style="18" bestFit="1" customWidth="1"/>
    <col min="2563" max="2563" width="11.5703125" style="18" bestFit="1" customWidth="1"/>
    <col min="2564" max="2564" width="12.28515625" style="18" bestFit="1" customWidth="1"/>
    <col min="2565" max="2565" width="10.5703125" style="18" bestFit="1" customWidth="1"/>
    <col min="2566" max="2567" width="9.140625" style="18"/>
    <col min="2568" max="2568" width="15.85546875" style="18" customWidth="1"/>
    <col min="2569" max="2816" width="9.140625" style="18"/>
    <col min="2817" max="2817" width="32.140625" style="18" bestFit="1" customWidth="1"/>
    <col min="2818" max="2818" width="21.42578125" style="18" bestFit="1" customWidth="1"/>
    <col min="2819" max="2819" width="11.5703125" style="18" bestFit="1" customWidth="1"/>
    <col min="2820" max="2820" width="12.28515625" style="18" bestFit="1" customWidth="1"/>
    <col min="2821" max="2821" width="10.5703125" style="18" bestFit="1" customWidth="1"/>
    <col min="2822" max="2823" width="9.140625" style="18"/>
    <col min="2824" max="2824" width="15.85546875" style="18" customWidth="1"/>
    <col min="2825" max="3072" width="9.140625" style="18"/>
    <col min="3073" max="3073" width="32.140625" style="18" bestFit="1" customWidth="1"/>
    <col min="3074" max="3074" width="21.42578125" style="18" bestFit="1" customWidth="1"/>
    <col min="3075" max="3075" width="11.5703125" style="18" bestFit="1" customWidth="1"/>
    <col min="3076" max="3076" width="12.28515625" style="18" bestFit="1" customWidth="1"/>
    <col min="3077" max="3077" width="10.5703125" style="18" bestFit="1" customWidth="1"/>
    <col min="3078" max="3079" width="9.140625" style="18"/>
    <col min="3080" max="3080" width="15.85546875" style="18" customWidth="1"/>
    <col min="3081" max="3328" width="9.140625" style="18"/>
    <col min="3329" max="3329" width="32.140625" style="18" bestFit="1" customWidth="1"/>
    <col min="3330" max="3330" width="21.42578125" style="18" bestFit="1" customWidth="1"/>
    <col min="3331" max="3331" width="11.5703125" style="18" bestFit="1" customWidth="1"/>
    <col min="3332" max="3332" width="12.28515625" style="18" bestFit="1" customWidth="1"/>
    <col min="3333" max="3333" width="10.5703125" style="18" bestFit="1" customWidth="1"/>
    <col min="3334" max="3335" width="9.140625" style="18"/>
    <col min="3336" max="3336" width="15.85546875" style="18" customWidth="1"/>
    <col min="3337" max="3584" width="9.140625" style="18"/>
    <col min="3585" max="3585" width="32.140625" style="18" bestFit="1" customWidth="1"/>
    <col min="3586" max="3586" width="21.42578125" style="18" bestFit="1" customWidth="1"/>
    <col min="3587" max="3587" width="11.5703125" style="18" bestFit="1" customWidth="1"/>
    <col min="3588" max="3588" width="12.28515625" style="18" bestFit="1" customWidth="1"/>
    <col min="3589" max="3589" width="10.5703125" style="18" bestFit="1" customWidth="1"/>
    <col min="3590" max="3591" width="9.140625" style="18"/>
    <col min="3592" max="3592" width="15.85546875" style="18" customWidth="1"/>
    <col min="3593" max="3840" width="9.140625" style="18"/>
    <col min="3841" max="3841" width="32.140625" style="18" bestFit="1" customWidth="1"/>
    <col min="3842" max="3842" width="21.42578125" style="18" bestFit="1" customWidth="1"/>
    <col min="3843" max="3843" width="11.5703125" style="18" bestFit="1" customWidth="1"/>
    <col min="3844" max="3844" width="12.28515625" style="18" bestFit="1" customWidth="1"/>
    <col min="3845" max="3845" width="10.5703125" style="18" bestFit="1" customWidth="1"/>
    <col min="3846" max="3847" width="9.140625" style="18"/>
    <col min="3848" max="3848" width="15.85546875" style="18" customWidth="1"/>
    <col min="3849" max="4096" width="9.140625" style="18"/>
    <col min="4097" max="4097" width="32.140625" style="18" bestFit="1" customWidth="1"/>
    <col min="4098" max="4098" width="21.42578125" style="18" bestFit="1" customWidth="1"/>
    <col min="4099" max="4099" width="11.5703125" style="18" bestFit="1" customWidth="1"/>
    <col min="4100" max="4100" width="12.28515625" style="18" bestFit="1" customWidth="1"/>
    <col min="4101" max="4101" width="10.5703125" style="18" bestFit="1" customWidth="1"/>
    <col min="4102" max="4103" width="9.140625" style="18"/>
    <col min="4104" max="4104" width="15.85546875" style="18" customWidth="1"/>
    <col min="4105" max="4352" width="9.140625" style="18"/>
    <col min="4353" max="4353" width="32.140625" style="18" bestFit="1" customWidth="1"/>
    <col min="4354" max="4354" width="21.42578125" style="18" bestFit="1" customWidth="1"/>
    <col min="4355" max="4355" width="11.5703125" style="18" bestFit="1" customWidth="1"/>
    <col min="4356" max="4356" width="12.28515625" style="18" bestFit="1" customWidth="1"/>
    <col min="4357" max="4357" width="10.5703125" style="18" bestFit="1" customWidth="1"/>
    <col min="4358" max="4359" width="9.140625" style="18"/>
    <col min="4360" max="4360" width="15.85546875" style="18" customWidth="1"/>
    <col min="4361" max="4608" width="9.140625" style="18"/>
    <col min="4609" max="4609" width="32.140625" style="18" bestFit="1" customWidth="1"/>
    <col min="4610" max="4610" width="21.42578125" style="18" bestFit="1" customWidth="1"/>
    <col min="4611" max="4611" width="11.5703125" style="18" bestFit="1" customWidth="1"/>
    <col min="4612" max="4612" width="12.28515625" style="18" bestFit="1" customWidth="1"/>
    <col min="4613" max="4613" width="10.5703125" style="18" bestFit="1" customWidth="1"/>
    <col min="4614" max="4615" width="9.140625" style="18"/>
    <col min="4616" max="4616" width="15.85546875" style="18" customWidth="1"/>
    <col min="4617" max="4864" width="9.140625" style="18"/>
    <col min="4865" max="4865" width="32.140625" style="18" bestFit="1" customWidth="1"/>
    <col min="4866" max="4866" width="21.42578125" style="18" bestFit="1" customWidth="1"/>
    <col min="4867" max="4867" width="11.5703125" style="18" bestFit="1" customWidth="1"/>
    <col min="4868" max="4868" width="12.28515625" style="18" bestFit="1" customWidth="1"/>
    <col min="4869" max="4869" width="10.5703125" style="18" bestFit="1" customWidth="1"/>
    <col min="4870" max="4871" width="9.140625" style="18"/>
    <col min="4872" max="4872" width="15.85546875" style="18" customWidth="1"/>
    <col min="4873" max="5120" width="9.140625" style="18"/>
    <col min="5121" max="5121" width="32.140625" style="18" bestFit="1" customWidth="1"/>
    <col min="5122" max="5122" width="21.42578125" style="18" bestFit="1" customWidth="1"/>
    <col min="5123" max="5123" width="11.5703125" style="18" bestFit="1" customWidth="1"/>
    <col min="5124" max="5124" width="12.28515625" style="18" bestFit="1" customWidth="1"/>
    <col min="5125" max="5125" width="10.5703125" style="18" bestFit="1" customWidth="1"/>
    <col min="5126" max="5127" width="9.140625" style="18"/>
    <col min="5128" max="5128" width="15.85546875" style="18" customWidth="1"/>
    <col min="5129" max="5376" width="9.140625" style="18"/>
    <col min="5377" max="5377" width="32.140625" style="18" bestFit="1" customWidth="1"/>
    <col min="5378" max="5378" width="21.42578125" style="18" bestFit="1" customWidth="1"/>
    <col min="5379" max="5379" width="11.5703125" style="18" bestFit="1" customWidth="1"/>
    <col min="5380" max="5380" width="12.28515625" style="18" bestFit="1" customWidth="1"/>
    <col min="5381" max="5381" width="10.5703125" style="18" bestFit="1" customWidth="1"/>
    <col min="5382" max="5383" width="9.140625" style="18"/>
    <col min="5384" max="5384" width="15.85546875" style="18" customWidth="1"/>
    <col min="5385" max="5632" width="9.140625" style="18"/>
    <col min="5633" max="5633" width="32.140625" style="18" bestFit="1" customWidth="1"/>
    <col min="5634" max="5634" width="21.42578125" style="18" bestFit="1" customWidth="1"/>
    <col min="5635" max="5635" width="11.5703125" style="18" bestFit="1" customWidth="1"/>
    <col min="5636" max="5636" width="12.28515625" style="18" bestFit="1" customWidth="1"/>
    <col min="5637" max="5637" width="10.5703125" style="18" bestFit="1" customWidth="1"/>
    <col min="5638" max="5639" width="9.140625" style="18"/>
    <col min="5640" max="5640" width="15.85546875" style="18" customWidth="1"/>
    <col min="5641" max="5888" width="9.140625" style="18"/>
    <col min="5889" max="5889" width="32.140625" style="18" bestFit="1" customWidth="1"/>
    <col min="5890" max="5890" width="21.42578125" style="18" bestFit="1" customWidth="1"/>
    <col min="5891" max="5891" width="11.5703125" style="18" bestFit="1" customWidth="1"/>
    <col min="5892" max="5892" width="12.28515625" style="18" bestFit="1" customWidth="1"/>
    <col min="5893" max="5893" width="10.5703125" style="18" bestFit="1" customWidth="1"/>
    <col min="5894" max="5895" width="9.140625" style="18"/>
    <col min="5896" max="5896" width="15.85546875" style="18" customWidth="1"/>
    <col min="5897" max="6144" width="9.140625" style="18"/>
    <col min="6145" max="6145" width="32.140625" style="18" bestFit="1" customWidth="1"/>
    <col min="6146" max="6146" width="21.42578125" style="18" bestFit="1" customWidth="1"/>
    <col min="6147" max="6147" width="11.5703125" style="18" bestFit="1" customWidth="1"/>
    <col min="6148" max="6148" width="12.28515625" style="18" bestFit="1" customWidth="1"/>
    <col min="6149" max="6149" width="10.5703125" style="18" bestFit="1" customWidth="1"/>
    <col min="6150" max="6151" width="9.140625" style="18"/>
    <col min="6152" max="6152" width="15.85546875" style="18" customWidth="1"/>
    <col min="6153" max="6400" width="9.140625" style="18"/>
    <col min="6401" max="6401" width="32.140625" style="18" bestFit="1" customWidth="1"/>
    <col min="6402" max="6402" width="21.42578125" style="18" bestFit="1" customWidth="1"/>
    <col min="6403" max="6403" width="11.5703125" style="18" bestFit="1" customWidth="1"/>
    <col min="6404" max="6404" width="12.28515625" style="18" bestFit="1" customWidth="1"/>
    <col min="6405" max="6405" width="10.5703125" style="18" bestFit="1" customWidth="1"/>
    <col min="6406" max="6407" width="9.140625" style="18"/>
    <col min="6408" max="6408" width="15.85546875" style="18" customWidth="1"/>
    <col min="6409" max="6656" width="9.140625" style="18"/>
    <col min="6657" max="6657" width="32.140625" style="18" bestFit="1" customWidth="1"/>
    <col min="6658" max="6658" width="21.42578125" style="18" bestFit="1" customWidth="1"/>
    <col min="6659" max="6659" width="11.5703125" style="18" bestFit="1" customWidth="1"/>
    <col min="6660" max="6660" width="12.28515625" style="18" bestFit="1" customWidth="1"/>
    <col min="6661" max="6661" width="10.5703125" style="18" bestFit="1" customWidth="1"/>
    <col min="6662" max="6663" width="9.140625" style="18"/>
    <col min="6664" max="6664" width="15.85546875" style="18" customWidth="1"/>
    <col min="6665" max="6912" width="9.140625" style="18"/>
    <col min="6913" max="6913" width="32.140625" style="18" bestFit="1" customWidth="1"/>
    <col min="6914" max="6914" width="21.42578125" style="18" bestFit="1" customWidth="1"/>
    <col min="6915" max="6915" width="11.5703125" style="18" bestFit="1" customWidth="1"/>
    <col min="6916" max="6916" width="12.28515625" style="18" bestFit="1" customWidth="1"/>
    <col min="6917" max="6917" width="10.5703125" style="18" bestFit="1" customWidth="1"/>
    <col min="6918" max="6919" width="9.140625" style="18"/>
    <col min="6920" max="6920" width="15.85546875" style="18" customWidth="1"/>
    <col min="6921" max="7168" width="9.140625" style="18"/>
    <col min="7169" max="7169" width="32.140625" style="18" bestFit="1" customWidth="1"/>
    <col min="7170" max="7170" width="21.42578125" style="18" bestFit="1" customWidth="1"/>
    <col min="7171" max="7171" width="11.5703125" style="18" bestFit="1" customWidth="1"/>
    <col min="7172" max="7172" width="12.28515625" style="18" bestFit="1" customWidth="1"/>
    <col min="7173" max="7173" width="10.5703125" style="18" bestFit="1" customWidth="1"/>
    <col min="7174" max="7175" width="9.140625" style="18"/>
    <col min="7176" max="7176" width="15.85546875" style="18" customWidth="1"/>
    <col min="7177" max="7424" width="9.140625" style="18"/>
    <col min="7425" max="7425" width="32.140625" style="18" bestFit="1" customWidth="1"/>
    <col min="7426" max="7426" width="21.42578125" style="18" bestFit="1" customWidth="1"/>
    <col min="7427" max="7427" width="11.5703125" style="18" bestFit="1" customWidth="1"/>
    <col min="7428" max="7428" width="12.28515625" style="18" bestFit="1" customWidth="1"/>
    <col min="7429" max="7429" width="10.5703125" style="18" bestFit="1" customWidth="1"/>
    <col min="7430" max="7431" width="9.140625" style="18"/>
    <col min="7432" max="7432" width="15.85546875" style="18" customWidth="1"/>
    <col min="7433" max="7680" width="9.140625" style="18"/>
    <col min="7681" max="7681" width="32.140625" style="18" bestFit="1" customWidth="1"/>
    <col min="7682" max="7682" width="21.42578125" style="18" bestFit="1" customWidth="1"/>
    <col min="7683" max="7683" width="11.5703125" style="18" bestFit="1" customWidth="1"/>
    <col min="7684" max="7684" width="12.28515625" style="18" bestFit="1" customWidth="1"/>
    <col min="7685" max="7685" width="10.5703125" style="18" bestFit="1" customWidth="1"/>
    <col min="7686" max="7687" width="9.140625" style="18"/>
    <col min="7688" max="7688" width="15.85546875" style="18" customWidth="1"/>
    <col min="7689" max="7936" width="9.140625" style="18"/>
    <col min="7937" max="7937" width="32.140625" style="18" bestFit="1" customWidth="1"/>
    <col min="7938" max="7938" width="21.42578125" style="18" bestFit="1" customWidth="1"/>
    <col min="7939" max="7939" width="11.5703125" style="18" bestFit="1" customWidth="1"/>
    <col min="7940" max="7940" width="12.28515625" style="18" bestFit="1" customWidth="1"/>
    <col min="7941" max="7941" width="10.5703125" style="18" bestFit="1" customWidth="1"/>
    <col min="7942" max="7943" width="9.140625" style="18"/>
    <col min="7944" max="7944" width="15.85546875" style="18" customWidth="1"/>
    <col min="7945" max="8192" width="9.140625" style="18"/>
    <col min="8193" max="8193" width="32.140625" style="18" bestFit="1" customWidth="1"/>
    <col min="8194" max="8194" width="21.42578125" style="18" bestFit="1" customWidth="1"/>
    <col min="8195" max="8195" width="11.5703125" style="18" bestFit="1" customWidth="1"/>
    <col min="8196" max="8196" width="12.28515625" style="18" bestFit="1" customWidth="1"/>
    <col min="8197" max="8197" width="10.5703125" style="18" bestFit="1" customWidth="1"/>
    <col min="8198" max="8199" width="9.140625" style="18"/>
    <col min="8200" max="8200" width="15.85546875" style="18" customWidth="1"/>
    <col min="8201" max="8448" width="9.140625" style="18"/>
    <col min="8449" max="8449" width="32.140625" style="18" bestFit="1" customWidth="1"/>
    <col min="8450" max="8450" width="21.42578125" style="18" bestFit="1" customWidth="1"/>
    <col min="8451" max="8451" width="11.5703125" style="18" bestFit="1" customWidth="1"/>
    <col min="8452" max="8452" width="12.28515625" style="18" bestFit="1" customWidth="1"/>
    <col min="8453" max="8453" width="10.5703125" style="18" bestFit="1" customWidth="1"/>
    <col min="8454" max="8455" width="9.140625" style="18"/>
    <col min="8456" max="8456" width="15.85546875" style="18" customWidth="1"/>
    <col min="8457" max="8704" width="9.140625" style="18"/>
    <col min="8705" max="8705" width="32.140625" style="18" bestFit="1" customWidth="1"/>
    <col min="8706" max="8706" width="21.42578125" style="18" bestFit="1" customWidth="1"/>
    <col min="8707" max="8707" width="11.5703125" style="18" bestFit="1" customWidth="1"/>
    <col min="8708" max="8708" width="12.28515625" style="18" bestFit="1" customWidth="1"/>
    <col min="8709" max="8709" width="10.5703125" style="18" bestFit="1" customWidth="1"/>
    <col min="8710" max="8711" width="9.140625" style="18"/>
    <col min="8712" max="8712" width="15.85546875" style="18" customWidth="1"/>
    <col min="8713" max="8960" width="9.140625" style="18"/>
    <col min="8961" max="8961" width="32.140625" style="18" bestFit="1" customWidth="1"/>
    <col min="8962" max="8962" width="21.42578125" style="18" bestFit="1" customWidth="1"/>
    <col min="8963" max="8963" width="11.5703125" style="18" bestFit="1" customWidth="1"/>
    <col min="8964" max="8964" width="12.28515625" style="18" bestFit="1" customWidth="1"/>
    <col min="8965" max="8965" width="10.5703125" style="18" bestFit="1" customWidth="1"/>
    <col min="8966" max="8967" width="9.140625" style="18"/>
    <col min="8968" max="8968" width="15.85546875" style="18" customWidth="1"/>
    <col min="8969" max="9216" width="9.140625" style="18"/>
    <col min="9217" max="9217" width="32.140625" style="18" bestFit="1" customWidth="1"/>
    <col min="9218" max="9218" width="21.42578125" style="18" bestFit="1" customWidth="1"/>
    <col min="9219" max="9219" width="11.5703125" style="18" bestFit="1" customWidth="1"/>
    <col min="9220" max="9220" width="12.28515625" style="18" bestFit="1" customWidth="1"/>
    <col min="9221" max="9221" width="10.5703125" style="18" bestFit="1" customWidth="1"/>
    <col min="9222" max="9223" width="9.140625" style="18"/>
    <col min="9224" max="9224" width="15.85546875" style="18" customWidth="1"/>
    <col min="9225" max="9472" width="9.140625" style="18"/>
    <col min="9473" max="9473" width="32.140625" style="18" bestFit="1" customWidth="1"/>
    <col min="9474" max="9474" width="21.42578125" style="18" bestFit="1" customWidth="1"/>
    <col min="9475" max="9475" width="11.5703125" style="18" bestFit="1" customWidth="1"/>
    <col min="9476" max="9476" width="12.28515625" style="18" bestFit="1" customWidth="1"/>
    <col min="9477" max="9477" width="10.5703125" style="18" bestFit="1" customWidth="1"/>
    <col min="9478" max="9479" width="9.140625" style="18"/>
    <col min="9480" max="9480" width="15.85546875" style="18" customWidth="1"/>
    <col min="9481" max="9728" width="9.140625" style="18"/>
    <col min="9729" max="9729" width="32.140625" style="18" bestFit="1" customWidth="1"/>
    <col min="9730" max="9730" width="21.42578125" style="18" bestFit="1" customWidth="1"/>
    <col min="9731" max="9731" width="11.5703125" style="18" bestFit="1" customWidth="1"/>
    <col min="9732" max="9732" width="12.28515625" style="18" bestFit="1" customWidth="1"/>
    <col min="9733" max="9733" width="10.5703125" style="18" bestFit="1" customWidth="1"/>
    <col min="9734" max="9735" width="9.140625" style="18"/>
    <col min="9736" max="9736" width="15.85546875" style="18" customWidth="1"/>
    <col min="9737" max="9984" width="9.140625" style="18"/>
    <col min="9985" max="9985" width="32.140625" style="18" bestFit="1" customWidth="1"/>
    <col min="9986" max="9986" width="21.42578125" style="18" bestFit="1" customWidth="1"/>
    <col min="9987" max="9987" width="11.5703125" style="18" bestFit="1" customWidth="1"/>
    <col min="9988" max="9988" width="12.28515625" style="18" bestFit="1" customWidth="1"/>
    <col min="9989" max="9989" width="10.5703125" style="18" bestFit="1" customWidth="1"/>
    <col min="9990" max="9991" width="9.140625" style="18"/>
    <col min="9992" max="9992" width="15.85546875" style="18" customWidth="1"/>
    <col min="9993" max="10240" width="9.140625" style="18"/>
    <col min="10241" max="10241" width="32.140625" style="18" bestFit="1" customWidth="1"/>
    <col min="10242" max="10242" width="21.42578125" style="18" bestFit="1" customWidth="1"/>
    <col min="10243" max="10243" width="11.5703125" style="18" bestFit="1" customWidth="1"/>
    <col min="10244" max="10244" width="12.28515625" style="18" bestFit="1" customWidth="1"/>
    <col min="10245" max="10245" width="10.5703125" style="18" bestFit="1" customWidth="1"/>
    <col min="10246" max="10247" width="9.140625" style="18"/>
    <col min="10248" max="10248" width="15.85546875" style="18" customWidth="1"/>
    <col min="10249" max="10496" width="9.140625" style="18"/>
    <col min="10497" max="10497" width="32.140625" style="18" bestFit="1" customWidth="1"/>
    <col min="10498" max="10498" width="21.42578125" style="18" bestFit="1" customWidth="1"/>
    <col min="10499" max="10499" width="11.5703125" style="18" bestFit="1" customWidth="1"/>
    <col min="10500" max="10500" width="12.28515625" style="18" bestFit="1" customWidth="1"/>
    <col min="10501" max="10501" width="10.5703125" style="18" bestFit="1" customWidth="1"/>
    <col min="10502" max="10503" width="9.140625" style="18"/>
    <col min="10504" max="10504" width="15.85546875" style="18" customWidth="1"/>
    <col min="10505" max="10752" width="9.140625" style="18"/>
    <col min="10753" max="10753" width="32.140625" style="18" bestFit="1" customWidth="1"/>
    <col min="10754" max="10754" width="21.42578125" style="18" bestFit="1" customWidth="1"/>
    <col min="10755" max="10755" width="11.5703125" style="18" bestFit="1" customWidth="1"/>
    <col min="10756" max="10756" width="12.28515625" style="18" bestFit="1" customWidth="1"/>
    <col min="10757" max="10757" width="10.5703125" style="18" bestFit="1" customWidth="1"/>
    <col min="10758" max="10759" width="9.140625" style="18"/>
    <col min="10760" max="10760" width="15.85546875" style="18" customWidth="1"/>
    <col min="10761" max="11008" width="9.140625" style="18"/>
    <col min="11009" max="11009" width="32.140625" style="18" bestFit="1" customWidth="1"/>
    <col min="11010" max="11010" width="21.42578125" style="18" bestFit="1" customWidth="1"/>
    <col min="11011" max="11011" width="11.5703125" style="18" bestFit="1" customWidth="1"/>
    <col min="11012" max="11012" width="12.28515625" style="18" bestFit="1" customWidth="1"/>
    <col min="11013" max="11013" width="10.5703125" style="18" bestFit="1" customWidth="1"/>
    <col min="11014" max="11015" width="9.140625" style="18"/>
    <col min="11016" max="11016" width="15.85546875" style="18" customWidth="1"/>
    <col min="11017" max="11264" width="9.140625" style="18"/>
    <col min="11265" max="11265" width="32.140625" style="18" bestFit="1" customWidth="1"/>
    <col min="11266" max="11266" width="21.42578125" style="18" bestFit="1" customWidth="1"/>
    <col min="11267" max="11267" width="11.5703125" style="18" bestFit="1" customWidth="1"/>
    <col min="11268" max="11268" width="12.28515625" style="18" bestFit="1" customWidth="1"/>
    <col min="11269" max="11269" width="10.5703125" style="18" bestFit="1" customWidth="1"/>
    <col min="11270" max="11271" width="9.140625" style="18"/>
    <col min="11272" max="11272" width="15.85546875" style="18" customWidth="1"/>
    <col min="11273" max="11520" width="9.140625" style="18"/>
    <col min="11521" max="11521" width="32.140625" style="18" bestFit="1" customWidth="1"/>
    <col min="11522" max="11522" width="21.42578125" style="18" bestFit="1" customWidth="1"/>
    <col min="11523" max="11523" width="11.5703125" style="18" bestFit="1" customWidth="1"/>
    <col min="11524" max="11524" width="12.28515625" style="18" bestFit="1" customWidth="1"/>
    <col min="11525" max="11525" width="10.5703125" style="18" bestFit="1" customWidth="1"/>
    <col min="11526" max="11527" width="9.140625" style="18"/>
    <col min="11528" max="11528" width="15.85546875" style="18" customWidth="1"/>
    <col min="11529" max="11776" width="9.140625" style="18"/>
    <col min="11777" max="11777" width="32.140625" style="18" bestFit="1" customWidth="1"/>
    <col min="11778" max="11778" width="21.42578125" style="18" bestFit="1" customWidth="1"/>
    <col min="11779" max="11779" width="11.5703125" style="18" bestFit="1" customWidth="1"/>
    <col min="11780" max="11780" width="12.28515625" style="18" bestFit="1" customWidth="1"/>
    <col min="11781" max="11781" width="10.5703125" style="18" bestFit="1" customWidth="1"/>
    <col min="11782" max="11783" width="9.140625" style="18"/>
    <col min="11784" max="11784" width="15.85546875" style="18" customWidth="1"/>
    <col min="11785" max="12032" width="9.140625" style="18"/>
    <col min="12033" max="12033" width="32.140625" style="18" bestFit="1" customWidth="1"/>
    <col min="12034" max="12034" width="21.42578125" style="18" bestFit="1" customWidth="1"/>
    <col min="12035" max="12035" width="11.5703125" style="18" bestFit="1" customWidth="1"/>
    <col min="12036" max="12036" width="12.28515625" style="18" bestFit="1" customWidth="1"/>
    <col min="12037" max="12037" width="10.5703125" style="18" bestFit="1" customWidth="1"/>
    <col min="12038" max="12039" width="9.140625" style="18"/>
    <col min="12040" max="12040" width="15.85546875" style="18" customWidth="1"/>
    <col min="12041" max="12288" width="9.140625" style="18"/>
    <col min="12289" max="12289" width="32.140625" style="18" bestFit="1" customWidth="1"/>
    <col min="12290" max="12290" width="21.42578125" style="18" bestFit="1" customWidth="1"/>
    <col min="12291" max="12291" width="11.5703125" style="18" bestFit="1" customWidth="1"/>
    <col min="12292" max="12292" width="12.28515625" style="18" bestFit="1" customWidth="1"/>
    <col min="12293" max="12293" width="10.5703125" style="18" bestFit="1" customWidth="1"/>
    <col min="12294" max="12295" width="9.140625" style="18"/>
    <col min="12296" max="12296" width="15.85546875" style="18" customWidth="1"/>
    <col min="12297" max="12544" width="9.140625" style="18"/>
    <col min="12545" max="12545" width="32.140625" style="18" bestFit="1" customWidth="1"/>
    <col min="12546" max="12546" width="21.42578125" style="18" bestFit="1" customWidth="1"/>
    <col min="12547" max="12547" width="11.5703125" style="18" bestFit="1" customWidth="1"/>
    <col min="12548" max="12548" width="12.28515625" style="18" bestFit="1" customWidth="1"/>
    <col min="12549" max="12549" width="10.5703125" style="18" bestFit="1" customWidth="1"/>
    <col min="12550" max="12551" width="9.140625" style="18"/>
    <col min="12552" max="12552" width="15.85546875" style="18" customWidth="1"/>
    <col min="12553" max="12800" width="9.140625" style="18"/>
    <col min="12801" max="12801" width="32.140625" style="18" bestFit="1" customWidth="1"/>
    <col min="12802" max="12802" width="21.42578125" style="18" bestFit="1" customWidth="1"/>
    <col min="12803" max="12803" width="11.5703125" style="18" bestFit="1" customWidth="1"/>
    <col min="12804" max="12804" width="12.28515625" style="18" bestFit="1" customWidth="1"/>
    <col min="12805" max="12805" width="10.5703125" style="18" bestFit="1" customWidth="1"/>
    <col min="12806" max="12807" width="9.140625" style="18"/>
    <col min="12808" max="12808" width="15.85546875" style="18" customWidth="1"/>
    <col min="12809" max="13056" width="9.140625" style="18"/>
    <col min="13057" max="13057" width="32.140625" style="18" bestFit="1" customWidth="1"/>
    <col min="13058" max="13058" width="21.42578125" style="18" bestFit="1" customWidth="1"/>
    <col min="13059" max="13059" width="11.5703125" style="18" bestFit="1" customWidth="1"/>
    <col min="13060" max="13060" width="12.28515625" style="18" bestFit="1" customWidth="1"/>
    <col min="13061" max="13061" width="10.5703125" style="18" bestFit="1" customWidth="1"/>
    <col min="13062" max="13063" width="9.140625" style="18"/>
    <col min="13064" max="13064" width="15.85546875" style="18" customWidth="1"/>
    <col min="13065" max="13312" width="9.140625" style="18"/>
    <col min="13313" max="13313" width="32.140625" style="18" bestFit="1" customWidth="1"/>
    <col min="13314" max="13314" width="21.42578125" style="18" bestFit="1" customWidth="1"/>
    <col min="13315" max="13315" width="11.5703125" style="18" bestFit="1" customWidth="1"/>
    <col min="13316" max="13316" width="12.28515625" style="18" bestFit="1" customWidth="1"/>
    <col min="13317" max="13317" width="10.5703125" style="18" bestFit="1" customWidth="1"/>
    <col min="13318" max="13319" width="9.140625" style="18"/>
    <col min="13320" max="13320" width="15.85546875" style="18" customWidth="1"/>
    <col min="13321" max="13568" width="9.140625" style="18"/>
    <col min="13569" max="13569" width="32.140625" style="18" bestFit="1" customWidth="1"/>
    <col min="13570" max="13570" width="21.42578125" style="18" bestFit="1" customWidth="1"/>
    <col min="13571" max="13571" width="11.5703125" style="18" bestFit="1" customWidth="1"/>
    <col min="13572" max="13572" width="12.28515625" style="18" bestFit="1" customWidth="1"/>
    <col min="13573" max="13573" width="10.5703125" style="18" bestFit="1" customWidth="1"/>
    <col min="13574" max="13575" width="9.140625" style="18"/>
    <col min="13576" max="13576" width="15.85546875" style="18" customWidth="1"/>
    <col min="13577" max="13824" width="9.140625" style="18"/>
    <col min="13825" max="13825" width="32.140625" style="18" bestFit="1" customWidth="1"/>
    <col min="13826" max="13826" width="21.42578125" style="18" bestFit="1" customWidth="1"/>
    <col min="13827" max="13827" width="11.5703125" style="18" bestFit="1" customWidth="1"/>
    <col min="13828" max="13828" width="12.28515625" style="18" bestFit="1" customWidth="1"/>
    <col min="13829" max="13829" width="10.5703125" style="18" bestFit="1" customWidth="1"/>
    <col min="13830" max="13831" width="9.140625" style="18"/>
    <col min="13832" max="13832" width="15.85546875" style="18" customWidth="1"/>
    <col min="13833" max="14080" width="9.140625" style="18"/>
    <col min="14081" max="14081" width="32.140625" style="18" bestFit="1" customWidth="1"/>
    <col min="14082" max="14082" width="21.42578125" style="18" bestFit="1" customWidth="1"/>
    <col min="14083" max="14083" width="11.5703125" style="18" bestFit="1" customWidth="1"/>
    <col min="14084" max="14084" width="12.28515625" style="18" bestFit="1" customWidth="1"/>
    <col min="14085" max="14085" width="10.5703125" style="18" bestFit="1" customWidth="1"/>
    <col min="14086" max="14087" width="9.140625" style="18"/>
    <col min="14088" max="14088" width="15.85546875" style="18" customWidth="1"/>
    <col min="14089" max="14336" width="9.140625" style="18"/>
    <col min="14337" max="14337" width="32.140625" style="18" bestFit="1" customWidth="1"/>
    <col min="14338" max="14338" width="21.42578125" style="18" bestFit="1" customWidth="1"/>
    <col min="14339" max="14339" width="11.5703125" style="18" bestFit="1" customWidth="1"/>
    <col min="14340" max="14340" width="12.28515625" style="18" bestFit="1" customWidth="1"/>
    <col min="14341" max="14341" width="10.5703125" style="18" bestFit="1" customWidth="1"/>
    <col min="14342" max="14343" width="9.140625" style="18"/>
    <col min="14344" max="14344" width="15.85546875" style="18" customWidth="1"/>
    <col min="14345" max="14592" width="9.140625" style="18"/>
    <col min="14593" max="14593" width="32.140625" style="18" bestFit="1" customWidth="1"/>
    <col min="14594" max="14594" width="21.42578125" style="18" bestFit="1" customWidth="1"/>
    <col min="14595" max="14595" width="11.5703125" style="18" bestFit="1" customWidth="1"/>
    <col min="14596" max="14596" width="12.28515625" style="18" bestFit="1" customWidth="1"/>
    <col min="14597" max="14597" width="10.5703125" style="18" bestFit="1" customWidth="1"/>
    <col min="14598" max="14599" width="9.140625" style="18"/>
    <col min="14600" max="14600" width="15.85546875" style="18" customWidth="1"/>
    <col min="14601" max="14848" width="9.140625" style="18"/>
    <col min="14849" max="14849" width="32.140625" style="18" bestFit="1" customWidth="1"/>
    <col min="14850" max="14850" width="21.42578125" style="18" bestFit="1" customWidth="1"/>
    <col min="14851" max="14851" width="11.5703125" style="18" bestFit="1" customWidth="1"/>
    <col min="14852" max="14852" width="12.28515625" style="18" bestFit="1" customWidth="1"/>
    <col min="14853" max="14853" width="10.5703125" style="18" bestFit="1" customWidth="1"/>
    <col min="14854" max="14855" width="9.140625" style="18"/>
    <col min="14856" max="14856" width="15.85546875" style="18" customWidth="1"/>
    <col min="14857" max="15104" width="9.140625" style="18"/>
    <col min="15105" max="15105" width="32.140625" style="18" bestFit="1" customWidth="1"/>
    <col min="15106" max="15106" width="21.42578125" style="18" bestFit="1" customWidth="1"/>
    <col min="15107" max="15107" width="11.5703125" style="18" bestFit="1" customWidth="1"/>
    <col min="15108" max="15108" width="12.28515625" style="18" bestFit="1" customWidth="1"/>
    <col min="15109" max="15109" width="10.5703125" style="18" bestFit="1" customWidth="1"/>
    <col min="15110" max="15111" width="9.140625" style="18"/>
    <col min="15112" max="15112" width="15.85546875" style="18" customWidth="1"/>
    <col min="15113" max="15360" width="9.140625" style="18"/>
    <col min="15361" max="15361" width="32.140625" style="18" bestFit="1" customWidth="1"/>
    <col min="15362" max="15362" width="21.42578125" style="18" bestFit="1" customWidth="1"/>
    <col min="15363" max="15363" width="11.5703125" style="18" bestFit="1" customWidth="1"/>
    <col min="15364" max="15364" width="12.28515625" style="18" bestFit="1" customWidth="1"/>
    <col min="15365" max="15365" width="10.5703125" style="18" bestFit="1" customWidth="1"/>
    <col min="15366" max="15367" width="9.140625" style="18"/>
    <col min="15368" max="15368" width="15.85546875" style="18" customWidth="1"/>
    <col min="15369" max="15616" width="9.140625" style="18"/>
    <col min="15617" max="15617" width="32.140625" style="18" bestFit="1" customWidth="1"/>
    <col min="15618" max="15618" width="21.42578125" style="18" bestFit="1" customWidth="1"/>
    <col min="15619" max="15619" width="11.5703125" style="18" bestFit="1" customWidth="1"/>
    <col min="15620" max="15620" width="12.28515625" style="18" bestFit="1" customWidth="1"/>
    <col min="15621" max="15621" width="10.5703125" style="18" bestFit="1" customWidth="1"/>
    <col min="15622" max="15623" width="9.140625" style="18"/>
    <col min="15624" max="15624" width="15.85546875" style="18" customWidth="1"/>
    <col min="15625" max="15872" width="9.140625" style="18"/>
    <col min="15873" max="15873" width="32.140625" style="18" bestFit="1" customWidth="1"/>
    <col min="15874" max="15874" width="21.42578125" style="18" bestFit="1" customWidth="1"/>
    <col min="15875" max="15875" width="11.5703125" style="18" bestFit="1" customWidth="1"/>
    <col min="15876" max="15876" width="12.28515625" style="18" bestFit="1" customWidth="1"/>
    <col min="15877" max="15877" width="10.5703125" style="18" bestFit="1" customWidth="1"/>
    <col min="15878" max="15879" width="9.140625" style="18"/>
    <col min="15880" max="15880" width="15.85546875" style="18" customWidth="1"/>
    <col min="15881" max="16128" width="9.140625" style="18"/>
    <col min="16129" max="16129" width="32.140625" style="18" bestFit="1" customWidth="1"/>
    <col min="16130" max="16130" width="21.42578125" style="18" bestFit="1" customWidth="1"/>
    <col min="16131" max="16131" width="11.5703125" style="18" bestFit="1" customWidth="1"/>
    <col min="16132" max="16132" width="12.28515625" style="18" bestFit="1" customWidth="1"/>
    <col min="16133" max="16133" width="10.5703125" style="18" bestFit="1" customWidth="1"/>
    <col min="16134" max="16135" width="9.140625" style="18"/>
    <col min="16136" max="16136" width="15.85546875" style="18" customWidth="1"/>
    <col min="16137" max="16384" width="9.140625" style="18"/>
  </cols>
  <sheetData>
    <row r="2" spans="1:9" x14ac:dyDescent="0.25">
      <c r="D2" s="103" t="s">
        <v>0</v>
      </c>
    </row>
    <row r="3" spans="1:9" x14ac:dyDescent="0.25">
      <c r="I3" s="100"/>
    </row>
    <row r="4" spans="1:9" s="30" customFormat="1" x14ac:dyDescent="0.25">
      <c r="A4" s="38" t="s">
        <v>1</v>
      </c>
      <c r="B4" s="39"/>
      <c r="C4" s="39"/>
      <c r="D4" s="39"/>
      <c r="E4" s="39"/>
      <c r="F4" s="39"/>
      <c r="G4" s="39"/>
      <c r="I4" s="101"/>
    </row>
    <row r="5" spans="1:9" s="30" customFormat="1" x14ac:dyDescent="0.25">
      <c r="A5" s="38" t="s">
        <v>2</v>
      </c>
      <c r="B5" s="24" t="s">
        <v>3</v>
      </c>
      <c r="F5" s="40"/>
      <c r="I5" s="102"/>
    </row>
    <row r="6" spans="1:9" s="30" customFormat="1" x14ac:dyDescent="0.25">
      <c r="A6" s="38" t="s">
        <v>4</v>
      </c>
      <c r="B6" s="24" t="s">
        <v>5</v>
      </c>
      <c r="F6" s="40"/>
    </row>
    <row r="7" spans="1:9" s="30" customFormat="1" x14ac:dyDescent="0.25">
      <c r="A7" s="38" t="s">
        <v>6</v>
      </c>
      <c r="B7" s="24" t="s">
        <v>7</v>
      </c>
      <c r="F7" s="40"/>
    </row>
    <row r="8" spans="1:9" s="30" customFormat="1" x14ac:dyDescent="0.25">
      <c r="A8" s="38" t="s">
        <v>8</v>
      </c>
      <c r="B8" s="24" t="s">
        <v>9</v>
      </c>
    </row>
    <row r="9" spans="1:9" s="30" customFormat="1" x14ac:dyDescent="0.25">
      <c r="B9" s="24"/>
      <c r="C9" s="40"/>
      <c r="D9" s="40"/>
      <c r="E9" s="40"/>
      <c r="F9" s="40"/>
    </row>
    <row r="10" spans="1:9" s="30" customFormat="1" x14ac:dyDescent="0.25">
      <c r="A10" s="38"/>
      <c r="C10" s="40"/>
      <c r="D10" s="40"/>
      <c r="E10" s="40"/>
      <c r="F10" s="40"/>
    </row>
    <row r="11" spans="1:9" s="30" customFormat="1" x14ac:dyDescent="0.25">
      <c r="A11" s="114" t="s">
        <v>10</v>
      </c>
      <c r="B11" s="114"/>
      <c r="C11" s="40"/>
      <c r="D11" s="40"/>
      <c r="E11" s="40"/>
      <c r="F11" s="40"/>
      <c r="G11" s="40"/>
      <c r="H11" s="40"/>
    </row>
    <row r="12" spans="1:9" s="30" customFormat="1" x14ac:dyDescent="0.25">
      <c r="A12" s="31"/>
      <c r="B12" s="32" t="s">
        <v>11</v>
      </c>
      <c r="C12" s="32" t="s">
        <v>12</v>
      </c>
      <c r="D12" s="32" t="s">
        <v>13</v>
      </c>
      <c r="E12" s="40"/>
      <c r="F12" s="40"/>
    </row>
    <row r="13" spans="1:9" s="30" customFormat="1" x14ac:dyDescent="0.25">
      <c r="A13" s="34">
        <v>1</v>
      </c>
      <c r="B13" s="35" t="s">
        <v>14</v>
      </c>
      <c r="C13" s="52">
        <f>IF(D13=75,ROUNDDOWN($C$30*D13/100,2),ROUND($C$30*D13/100,2))</f>
        <v>278307.74</v>
      </c>
      <c r="D13" s="53">
        <v>75</v>
      </c>
      <c r="E13" s="40"/>
      <c r="F13" s="40"/>
    </row>
    <row r="14" spans="1:9" s="30" customFormat="1" x14ac:dyDescent="0.25">
      <c r="A14" s="34">
        <v>2</v>
      </c>
      <c r="B14" s="35" t="s">
        <v>15</v>
      </c>
      <c r="C14" s="52">
        <f>ROUND($C$30*D14/100,2)</f>
        <v>92769.25</v>
      </c>
      <c r="D14" s="53">
        <v>25</v>
      </c>
      <c r="E14" s="40"/>
      <c r="F14" s="40"/>
    </row>
    <row r="15" spans="1:9" s="30" customFormat="1" x14ac:dyDescent="0.25">
      <c r="A15" s="34">
        <v>3</v>
      </c>
      <c r="B15" s="35" t="s">
        <v>16</v>
      </c>
      <c r="C15" s="52">
        <f>ROUND($C$30*D15/100,2)</f>
        <v>0</v>
      </c>
      <c r="D15" s="53"/>
      <c r="E15" s="40"/>
      <c r="F15" s="40"/>
    </row>
    <row r="16" spans="1:9" s="30" customFormat="1" x14ac:dyDescent="0.25">
      <c r="A16" s="34">
        <v>4</v>
      </c>
      <c r="B16" s="35" t="s">
        <v>17</v>
      </c>
      <c r="C16" s="52">
        <f>ROUND($C$30*D16/100,2)</f>
        <v>0</v>
      </c>
      <c r="D16" s="53"/>
      <c r="E16" s="40"/>
      <c r="F16" s="40"/>
    </row>
    <row r="17" spans="1:6" s="30" customFormat="1" x14ac:dyDescent="0.25">
      <c r="A17" s="34">
        <v>5</v>
      </c>
      <c r="B17" s="35" t="s">
        <v>18</v>
      </c>
      <c r="C17" s="52">
        <f>ROUND($C$30*D17/100,2)</f>
        <v>0</v>
      </c>
      <c r="D17" s="53"/>
      <c r="E17" s="40"/>
      <c r="F17" s="40"/>
    </row>
    <row r="18" spans="1:6" s="30" customFormat="1" x14ac:dyDescent="0.25">
      <c r="A18" s="115" t="s">
        <v>19</v>
      </c>
      <c r="B18" s="116"/>
      <c r="C18" s="41">
        <f>SUM(C13:C17)</f>
        <v>371076.99</v>
      </c>
      <c r="D18" s="41">
        <f>SUM(D13:D17)</f>
        <v>100</v>
      </c>
    </row>
    <row r="19" spans="1:6" s="30" customFormat="1" x14ac:dyDescent="0.25">
      <c r="A19" s="38"/>
      <c r="C19" s="40"/>
      <c r="D19" s="40"/>
      <c r="E19" s="40"/>
      <c r="F19" s="40"/>
    </row>
    <row r="20" spans="1:6" s="30" customFormat="1" x14ac:dyDescent="0.25">
      <c r="A20" s="117" t="s">
        <v>20</v>
      </c>
      <c r="B20" s="117"/>
    </row>
    <row r="21" spans="1:6" s="30" customFormat="1" x14ac:dyDescent="0.25">
      <c r="A21" s="118" t="s">
        <v>21</v>
      </c>
      <c r="B21" s="121"/>
      <c r="C21" s="32" t="s">
        <v>22</v>
      </c>
      <c r="D21" s="42" t="s">
        <v>23</v>
      </c>
      <c r="E21" s="43"/>
    </row>
    <row r="22" spans="1:6" s="30" customFormat="1" x14ac:dyDescent="0.25">
      <c r="A22" s="35" t="s">
        <v>24</v>
      </c>
      <c r="B22" s="35"/>
      <c r="C22" s="52">
        <f>G35</f>
        <v>160547.20000000001</v>
      </c>
      <c r="D22" s="52">
        <f t="shared" ref="D22:D27" si="0">IFERROR((ROUND(C22/$C$28*100,2)),0)</f>
        <v>46.29</v>
      </c>
    </row>
    <row r="23" spans="1:6" s="30" customFormat="1" x14ac:dyDescent="0.25">
      <c r="A23" s="82" t="s">
        <v>25</v>
      </c>
      <c r="B23" s="35"/>
      <c r="C23" s="52">
        <f>G41</f>
        <v>0</v>
      </c>
      <c r="D23" s="52">
        <f t="shared" si="0"/>
        <v>0</v>
      </c>
    </row>
    <row r="24" spans="1:6" s="30" customFormat="1" ht="15" customHeight="1" x14ac:dyDescent="0.25">
      <c r="A24" s="35" t="s">
        <v>26</v>
      </c>
      <c r="B24" s="35"/>
      <c r="C24" s="52">
        <f>G46</f>
        <v>0</v>
      </c>
      <c r="D24" s="52">
        <f t="shared" si="0"/>
        <v>0</v>
      </c>
    </row>
    <row r="25" spans="1:6" s="30" customFormat="1" x14ac:dyDescent="0.25">
      <c r="A25" s="82" t="s">
        <v>27</v>
      </c>
      <c r="B25" s="35"/>
      <c r="C25" s="52">
        <f>G49</f>
        <v>0</v>
      </c>
      <c r="D25" s="52">
        <f t="shared" si="0"/>
        <v>0</v>
      </c>
    </row>
    <row r="26" spans="1:6" s="30" customFormat="1" x14ac:dyDescent="0.25">
      <c r="A26" s="82" t="s">
        <v>28</v>
      </c>
      <c r="B26" s="35"/>
      <c r="C26" s="52">
        <f>G52</f>
        <v>186253.73</v>
      </c>
      <c r="D26" s="52">
        <f t="shared" si="0"/>
        <v>53.71</v>
      </c>
    </row>
    <row r="27" spans="1:6" s="30" customFormat="1" ht="15" customHeight="1" x14ac:dyDescent="0.25">
      <c r="A27" s="35" t="s">
        <v>29</v>
      </c>
      <c r="B27" s="35"/>
      <c r="C27" s="52">
        <f>G72</f>
        <v>0</v>
      </c>
      <c r="D27" s="52">
        <f t="shared" si="0"/>
        <v>0</v>
      </c>
    </row>
    <row r="28" spans="1:6" s="30" customFormat="1" x14ac:dyDescent="0.25">
      <c r="A28" s="122" t="s">
        <v>30</v>
      </c>
      <c r="B28" s="123"/>
      <c r="C28" s="54">
        <f>SUM(C22:C27)</f>
        <v>346800.93000000005</v>
      </c>
      <c r="D28" s="54"/>
    </row>
    <row r="29" spans="1:6" s="30" customFormat="1" x14ac:dyDescent="0.25">
      <c r="A29" s="122" t="s">
        <v>31</v>
      </c>
      <c r="B29" s="123"/>
      <c r="C29" s="54">
        <f>G76</f>
        <v>24276.065100000007</v>
      </c>
      <c r="D29" s="54"/>
    </row>
    <row r="30" spans="1:6" s="30" customFormat="1" x14ac:dyDescent="0.25">
      <c r="A30" s="118" t="s">
        <v>32</v>
      </c>
      <c r="B30" s="121"/>
      <c r="C30" s="55">
        <f>SUM(C28:C29)</f>
        <v>371076.99510000006</v>
      </c>
      <c r="D30" s="55"/>
      <c r="E30" s="39"/>
      <c r="F30" s="110"/>
    </row>
    <row r="31" spans="1:6" s="30" customFormat="1" x14ac:dyDescent="0.25">
      <c r="F31" s="107"/>
    </row>
    <row r="32" spans="1:6" s="30" customFormat="1" x14ac:dyDescent="0.25">
      <c r="A32" s="44" t="s">
        <v>33</v>
      </c>
      <c r="B32" s="38"/>
    </row>
    <row r="33" spans="1:7" s="30" customFormat="1" x14ac:dyDescent="0.25">
      <c r="A33" s="32" t="s">
        <v>34</v>
      </c>
      <c r="B33" s="32" t="s">
        <v>35</v>
      </c>
      <c r="C33" s="32" t="s">
        <v>36</v>
      </c>
      <c r="D33" s="32" t="s">
        <v>37</v>
      </c>
      <c r="E33" s="32" t="s">
        <v>38</v>
      </c>
      <c r="F33" s="32" t="s">
        <v>39</v>
      </c>
      <c r="G33" s="42" t="s">
        <v>22</v>
      </c>
    </row>
    <row r="34" spans="1:7" s="30" customFormat="1" x14ac:dyDescent="0.25">
      <c r="A34" s="45" t="s">
        <v>40</v>
      </c>
      <c r="B34" s="46"/>
      <c r="C34" s="46"/>
      <c r="D34" s="46"/>
      <c r="E34" s="46"/>
      <c r="F34" s="46"/>
      <c r="G34" s="46"/>
    </row>
    <row r="35" spans="1:7" s="30" customFormat="1" x14ac:dyDescent="0.25">
      <c r="A35" s="32" t="s">
        <v>41</v>
      </c>
      <c r="B35" s="118" t="s">
        <v>24</v>
      </c>
      <c r="C35" s="119"/>
      <c r="D35" s="119"/>
      <c r="E35" s="119"/>
      <c r="F35" s="120"/>
      <c r="G35" s="57">
        <f>SUM(G36:G40)</f>
        <v>160547.20000000001</v>
      </c>
    </row>
    <row r="36" spans="1:7" s="24" customFormat="1" ht="173.25" x14ac:dyDescent="0.25">
      <c r="A36" s="109" t="s">
        <v>42</v>
      </c>
      <c r="B36" s="22" t="s">
        <v>43</v>
      </c>
      <c r="C36" s="104" t="s">
        <v>44</v>
      </c>
      <c r="D36" s="22" t="s">
        <v>45</v>
      </c>
      <c r="E36" s="22">
        <v>14</v>
      </c>
      <c r="F36" s="106">
        <v>3662.32</v>
      </c>
      <c r="G36" s="56">
        <f t="shared" ref="G36:G40" si="1">ROUND(E36*F36,2)</f>
        <v>51272.480000000003</v>
      </c>
    </row>
    <row r="37" spans="1:7" s="24" customFormat="1" ht="204.75" x14ac:dyDescent="0.25">
      <c r="A37" s="108" t="s">
        <v>46</v>
      </c>
      <c r="B37" s="22" t="s">
        <v>47</v>
      </c>
      <c r="C37" s="104" t="s">
        <v>48</v>
      </c>
      <c r="D37" s="22" t="s">
        <v>49</v>
      </c>
      <c r="E37" s="22">
        <v>26</v>
      </c>
      <c r="F37" s="106">
        <v>2010.68</v>
      </c>
      <c r="G37" s="56">
        <f t="shared" si="1"/>
        <v>52277.68</v>
      </c>
    </row>
    <row r="38" spans="1:7" s="24" customFormat="1" ht="47.25" x14ac:dyDescent="0.25">
      <c r="A38" s="108" t="s">
        <v>50</v>
      </c>
      <c r="B38" s="104" t="s">
        <v>51</v>
      </c>
      <c r="C38" s="104" t="s">
        <v>52</v>
      </c>
      <c r="D38" s="22" t="s">
        <v>49</v>
      </c>
      <c r="E38" s="22">
        <v>12</v>
      </c>
      <c r="F38" s="106">
        <v>513.46699999999998</v>
      </c>
      <c r="G38" s="56">
        <f t="shared" si="1"/>
        <v>6161.6</v>
      </c>
    </row>
    <row r="39" spans="1:7" s="24" customFormat="1" ht="189" x14ac:dyDescent="0.25">
      <c r="A39" s="108" t="s">
        <v>53</v>
      </c>
      <c r="B39" s="22" t="s">
        <v>54</v>
      </c>
      <c r="C39" s="104" t="s">
        <v>55</v>
      </c>
      <c r="D39" s="22" t="s">
        <v>49</v>
      </c>
      <c r="E39" s="22">
        <v>22.8</v>
      </c>
      <c r="F39" s="106">
        <v>1980.84</v>
      </c>
      <c r="G39" s="56">
        <f t="shared" si="1"/>
        <v>45163.15</v>
      </c>
    </row>
    <row r="40" spans="1:7" s="24" customFormat="1" ht="132" customHeight="1" x14ac:dyDescent="0.25">
      <c r="A40" s="108" t="s">
        <v>56</v>
      </c>
      <c r="B40" s="22" t="s">
        <v>57</v>
      </c>
      <c r="C40" s="104" t="s">
        <v>58</v>
      </c>
      <c r="D40" s="22" t="s">
        <v>49</v>
      </c>
      <c r="E40" s="22">
        <v>1.2</v>
      </c>
      <c r="F40" s="106">
        <v>4726.91</v>
      </c>
      <c r="G40" s="56">
        <f t="shared" si="1"/>
        <v>5672.29</v>
      </c>
    </row>
    <row r="41" spans="1:7" s="30" customFormat="1" hidden="1" x14ac:dyDescent="0.25">
      <c r="A41" s="32" t="s">
        <v>59</v>
      </c>
      <c r="B41" s="118" t="s">
        <v>25</v>
      </c>
      <c r="C41" s="124"/>
      <c r="D41" s="124"/>
      <c r="E41" s="124"/>
      <c r="F41" s="125"/>
      <c r="G41" s="57">
        <f>SUM(G42:G45)</f>
        <v>0</v>
      </c>
    </row>
    <row r="42" spans="1:7" s="24" customFormat="1" hidden="1" x14ac:dyDescent="0.25">
      <c r="A42" s="28"/>
      <c r="B42" s="22"/>
      <c r="C42" s="22"/>
      <c r="D42" s="22"/>
      <c r="E42" s="22"/>
      <c r="F42" s="22"/>
      <c r="G42" s="56">
        <f>ROUND(E42*F42,2)</f>
        <v>0</v>
      </c>
    </row>
    <row r="43" spans="1:7" s="24" customFormat="1" hidden="1" x14ac:dyDescent="0.25">
      <c r="A43" s="28"/>
      <c r="B43" s="22"/>
      <c r="C43" s="22"/>
      <c r="D43" s="22"/>
      <c r="E43" s="22"/>
      <c r="F43" s="22"/>
      <c r="G43" s="56">
        <f>ROUND(E43*F43,2)</f>
        <v>0</v>
      </c>
    </row>
    <row r="44" spans="1:7" s="24" customFormat="1" hidden="1" x14ac:dyDescent="0.25">
      <c r="A44" s="28"/>
      <c r="B44" s="22"/>
      <c r="C44" s="22"/>
      <c r="D44" s="22"/>
      <c r="E44" s="22"/>
      <c r="F44" s="22"/>
      <c r="G44" s="56">
        <f t="shared" ref="G44:G45" si="2">ROUND(E44*F44,2)</f>
        <v>0</v>
      </c>
    </row>
    <row r="45" spans="1:7" s="24" customFormat="1" hidden="1" x14ac:dyDescent="0.25">
      <c r="A45" s="28"/>
      <c r="B45" s="22"/>
      <c r="C45" s="22"/>
      <c r="D45" s="22"/>
      <c r="E45" s="22"/>
      <c r="F45" s="22"/>
      <c r="G45" s="56">
        <f t="shared" si="2"/>
        <v>0</v>
      </c>
    </row>
    <row r="46" spans="1:7" s="24" customFormat="1" hidden="1" x14ac:dyDescent="0.25">
      <c r="A46" s="64" t="s">
        <v>60</v>
      </c>
      <c r="B46" s="64" t="s">
        <v>26</v>
      </c>
      <c r="C46" s="64"/>
      <c r="D46" s="64"/>
      <c r="E46" s="64"/>
      <c r="F46" s="64"/>
      <c r="G46" s="65">
        <f>SUM(G47:G48)</f>
        <v>0</v>
      </c>
    </row>
    <row r="47" spans="1:7" s="24" customFormat="1" hidden="1" x14ac:dyDescent="0.25">
      <c r="A47" s="28"/>
      <c r="B47" s="22"/>
      <c r="C47" s="22"/>
      <c r="D47" s="22"/>
      <c r="E47" s="22"/>
      <c r="F47" s="22"/>
      <c r="G47" s="56">
        <f t="shared" ref="G47:G48" si="3">ROUND(E47*F47,2)</f>
        <v>0</v>
      </c>
    </row>
    <row r="48" spans="1:7" s="24" customFormat="1" hidden="1" x14ac:dyDescent="0.25">
      <c r="A48" s="28"/>
      <c r="B48" s="22"/>
      <c r="C48" s="22"/>
      <c r="D48" s="22"/>
      <c r="E48" s="22"/>
      <c r="F48" s="22"/>
      <c r="G48" s="56">
        <f t="shared" si="3"/>
        <v>0</v>
      </c>
    </row>
    <row r="49" spans="1:7" s="30" customFormat="1" hidden="1" x14ac:dyDescent="0.25">
      <c r="A49" s="32" t="s">
        <v>61</v>
      </c>
      <c r="B49" s="118" t="s">
        <v>62</v>
      </c>
      <c r="C49" s="124"/>
      <c r="D49" s="124"/>
      <c r="E49" s="124"/>
      <c r="F49" s="125"/>
      <c r="G49" s="57">
        <f>SUM(G50:G51)</f>
        <v>0</v>
      </c>
    </row>
    <row r="50" spans="1:7" s="24" customFormat="1" hidden="1" x14ac:dyDescent="0.25">
      <c r="A50" s="28"/>
      <c r="B50" s="22"/>
      <c r="C50" s="22"/>
      <c r="D50" s="22"/>
      <c r="E50" s="22"/>
      <c r="F50" s="22"/>
      <c r="G50" s="56">
        <f>ROUND(E50*F50,2)</f>
        <v>0</v>
      </c>
    </row>
    <row r="51" spans="1:7" s="24" customFormat="1" ht="96" hidden="1" customHeight="1" x14ac:dyDescent="0.25">
      <c r="A51" s="28"/>
      <c r="B51" s="22"/>
      <c r="C51" s="22"/>
      <c r="D51" s="22"/>
      <c r="E51" s="22"/>
      <c r="F51" s="22"/>
      <c r="G51" s="56">
        <f>ROUND(E51*F51,2)</f>
        <v>0</v>
      </c>
    </row>
    <row r="52" spans="1:7" s="30" customFormat="1" x14ac:dyDescent="0.25">
      <c r="A52" s="105" t="s">
        <v>59</v>
      </c>
      <c r="B52" s="118" t="s">
        <v>63</v>
      </c>
      <c r="C52" s="119"/>
      <c r="D52" s="119"/>
      <c r="E52" s="119"/>
      <c r="F52" s="120"/>
      <c r="G52" s="57">
        <f>SUM(G54:G71)</f>
        <v>186253.73</v>
      </c>
    </row>
    <row r="53" spans="1:7" s="30" customFormat="1" x14ac:dyDescent="0.25">
      <c r="A53" s="132" t="s">
        <v>64</v>
      </c>
      <c r="B53" s="112"/>
      <c r="C53" s="112"/>
      <c r="D53" s="112"/>
      <c r="E53" s="112"/>
      <c r="F53" s="113"/>
      <c r="G53" s="52"/>
    </row>
    <row r="54" spans="1:7" s="24" customFormat="1" ht="110.25" x14ac:dyDescent="0.25">
      <c r="A54" s="108" t="s">
        <v>65</v>
      </c>
      <c r="B54" s="22" t="s">
        <v>66</v>
      </c>
      <c r="C54" s="104" t="s">
        <v>67</v>
      </c>
      <c r="D54" s="22" t="s">
        <v>49</v>
      </c>
      <c r="E54" s="22">
        <v>1</v>
      </c>
      <c r="F54" s="106">
        <v>336.91</v>
      </c>
      <c r="G54" s="56">
        <f>ROUND(E54*F54,2)</f>
        <v>336.91</v>
      </c>
    </row>
    <row r="55" spans="1:7" s="24" customFormat="1" ht="189" x14ac:dyDescent="0.25">
      <c r="A55" s="108" t="s">
        <v>68</v>
      </c>
      <c r="B55" s="104" t="s">
        <v>69</v>
      </c>
      <c r="C55" s="104" t="s">
        <v>70</v>
      </c>
      <c r="D55" s="22" t="s">
        <v>49</v>
      </c>
      <c r="E55" s="22">
        <v>12</v>
      </c>
      <c r="F55" s="106">
        <v>20</v>
      </c>
      <c r="G55" s="56">
        <f t="shared" ref="G55:G71" si="4">ROUND(E55*F55,2)</f>
        <v>240</v>
      </c>
    </row>
    <row r="56" spans="1:7" s="24" customFormat="1" ht="63.75" customHeight="1" x14ac:dyDescent="0.25">
      <c r="A56" s="108" t="s">
        <v>71</v>
      </c>
      <c r="B56" s="22" t="s">
        <v>72</v>
      </c>
      <c r="C56" s="104" t="s">
        <v>73</v>
      </c>
      <c r="D56" s="22" t="s">
        <v>49</v>
      </c>
      <c r="E56" s="22">
        <v>18</v>
      </c>
      <c r="F56" s="106">
        <v>65</v>
      </c>
      <c r="G56" s="56">
        <f t="shared" si="4"/>
        <v>1170</v>
      </c>
    </row>
    <row r="57" spans="1:7" s="24" customFormat="1" ht="110.25" x14ac:dyDescent="0.25">
      <c r="A57" s="108" t="s">
        <v>74</v>
      </c>
      <c r="B57" s="104" t="s">
        <v>75</v>
      </c>
      <c r="C57" s="104" t="s">
        <v>76</v>
      </c>
      <c r="D57" s="22" t="s">
        <v>49</v>
      </c>
      <c r="E57" s="22">
        <v>20</v>
      </c>
      <c r="F57" s="106">
        <v>60</v>
      </c>
      <c r="G57" s="56">
        <f t="shared" si="4"/>
        <v>1200</v>
      </c>
    </row>
    <row r="58" spans="1:7" s="24" customFormat="1" ht="126" x14ac:dyDescent="0.25">
      <c r="A58" s="108" t="s">
        <v>77</v>
      </c>
      <c r="B58" s="22" t="s">
        <v>78</v>
      </c>
      <c r="C58" s="104" t="s">
        <v>79</v>
      </c>
      <c r="D58" s="22" t="s">
        <v>49</v>
      </c>
      <c r="E58" s="22">
        <v>75</v>
      </c>
      <c r="F58" s="106">
        <v>150</v>
      </c>
      <c r="G58" s="56">
        <f t="shared" si="4"/>
        <v>11250</v>
      </c>
    </row>
    <row r="59" spans="1:7" s="24" customFormat="1" x14ac:dyDescent="0.25">
      <c r="A59" s="111" t="s">
        <v>80</v>
      </c>
      <c r="B59" s="112"/>
      <c r="C59" s="112"/>
      <c r="D59" s="112"/>
      <c r="E59" s="112"/>
      <c r="F59" s="113"/>
      <c r="G59" s="56">
        <f t="shared" si="4"/>
        <v>0</v>
      </c>
    </row>
    <row r="60" spans="1:7" s="24" customFormat="1" ht="189" x14ac:dyDescent="0.25">
      <c r="A60" s="108" t="s">
        <v>81</v>
      </c>
      <c r="B60" s="104" t="s">
        <v>82</v>
      </c>
      <c r="C60" s="104" t="s">
        <v>83</v>
      </c>
      <c r="D60" s="22" t="s">
        <v>49</v>
      </c>
      <c r="E60" s="22">
        <v>75</v>
      </c>
      <c r="F60" s="106">
        <v>91</v>
      </c>
      <c r="G60" s="56">
        <f t="shared" si="4"/>
        <v>6825</v>
      </c>
    </row>
    <row r="61" spans="1:7" s="24" customFormat="1" ht="175.5" customHeight="1" x14ac:dyDescent="0.25">
      <c r="A61" s="108" t="s">
        <v>84</v>
      </c>
      <c r="B61" s="104" t="s">
        <v>85</v>
      </c>
      <c r="C61" s="104" t="s">
        <v>86</v>
      </c>
      <c r="D61" s="22" t="s">
        <v>49</v>
      </c>
      <c r="E61" s="22">
        <v>150</v>
      </c>
      <c r="F61" s="106">
        <v>469.4</v>
      </c>
      <c r="G61" s="56">
        <f t="shared" si="4"/>
        <v>70410</v>
      </c>
    </row>
    <row r="62" spans="1:7" s="24" customFormat="1" ht="78" customHeight="1" x14ac:dyDescent="0.25">
      <c r="A62" s="108" t="s">
        <v>87</v>
      </c>
      <c r="B62" s="104" t="s">
        <v>88</v>
      </c>
      <c r="C62" s="104" t="s">
        <v>89</v>
      </c>
      <c r="D62" s="22" t="s">
        <v>49</v>
      </c>
      <c r="E62" s="22">
        <v>5</v>
      </c>
      <c r="F62" s="106">
        <v>100</v>
      </c>
      <c r="G62" s="56">
        <f t="shared" si="4"/>
        <v>500</v>
      </c>
    </row>
    <row r="63" spans="1:7" s="24" customFormat="1" ht="163.15" customHeight="1" x14ac:dyDescent="0.25">
      <c r="A63" s="108" t="s">
        <v>90</v>
      </c>
      <c r="B63" s="104" t="s">
        <v>91</v>
      </c>
      <c r="C63" s="104" t="s">
        <v>218</v>
      </c>
      <c r="D63" s="22" t="s">
        <v>49</v>
      </c>
      <c r="E63" s="22">
        <v>150</v>
      </c>
      <c r="F63" s="106">
        <v>100</v>
      </c>
      <c r="G63" s="56">
        <f t="shared" si="4"/>
        <v>15000</v>
      </c>
    </row>
    <row r="64" spans="1:7" s="24" customFormat="1" ht="145.5" customHeight="1" x14ac:dyDescent="0.25">
      <c r="A64" s="108" t="s">
        <v>92</v>
      </c>
      <c r="B64" s="104" t="s">
        <v>93</v>
      </c>
      <c r="C64" s="104" t="s">
        <v>94</v>
      </c>
      <c r="D64" s="22" t="s">
        <v>49</v>
      </c>
      <c r="E64" s="22">
        <v>135</v>
      </c>
      <c r="F64" s="106">
        <v>27.78</v>
      </c>
      <c r="G64" s="56">
        <f t="shared" si="4"/>
        <v>3750.3</v>
      </c>
    </row>
    <row r="65" spans="1:7" s="24" customFormat="1" ht="157.5" x14ac:dyDescent="0.25">
      <c r="A65" s="108" t="s">
        <v>95</v>
      </c>
      <c r="B65" s="22" t="s">
        <v>96</v>
      </c>
      <c r="C65" s="104" t="s">
        <v>97</v>
      </c>
      <c r="D65" s="22" t="s">
        <v>49</v>
      </c>
      <c r="E65" s="22">
        <v>4</v>
      </c>
      <c r="F65" s="106">
        <v>440</v>
      </c>
      <c r="G65" s="56">
        <f t="shared" si="4"/>
        <v>1760</v>
      </c>
    </row>
    <row r="66" spans="1:7" s="24" customFormat="1" ht="63" x14ac:dyDescent="0.25">
      <c r="A66" s="108" t="s">
        <v>98</v>
      </c>
      <c r="B66" s="22" t="s">
        <v>99</v>
      </c>
      <c r="C66" s="104" t="s">
        <v>100</v>
      </c>
      <c r="D66" s="22" t="s">
        <v>49</v>
      </c>
      <c r="E66" s="22">
        <f>2*2.3</f>
        <v>4.5999999999999996</v>
      </c>
      <c r="F66" s="106">
        <v>251</v>
      </c>
      <c r="G66" s="56">
        <f t="shared" si="4"/>
        <v>1154.5999999999999</v>
      </c>
    </row>
    <row r="67" spans="1:7" s="24" customFormat="1" ht="47.25" x14ac:dyDescent="0.25">
      <c r="A67" s="108" t="s">
        <v>101</v>
      </c>
      <c r="B67" s="22" t="s">
        <v>102</v>
      </c>
      <c r="C67" s="104" t="s">
        <v>103</v>
      </c>
      <c r="D67" s="22" t="s">
        <v>49</v>
      </c>
      <c r="E67" s="22">
        <v>2</v>
      </c>
      <c r="F67" s="22">
        <v>313.45999999999998</v>
      </c>
      <c r="G67" s="56">
        <f t="shared" si="4"/>
        <v>626.91999999999996</v>
      </c>
    </row>
    <row r="68" spans="1:7" s="24" customFormat="1" x14ac:dyDescent="0.25">
      <c r="A68" s="111" t="s">
        <v>104</v>
      </c>
      <c r="B68" s="112"/>
      <c r="C68" s="112"/>
      <c r="D68" s="112"/>
      <c r="E68" s="112"/>
      <c r="F68" s="113"/>
      <c r="G68" s="56"/>
    </row>
    <row r="69" spans="1:7" s="24" customFormat="1" ht="173.25" x14ac:dyDescent="0.25">
      <c r="A69" s="108" t="s">
        <v>105</v>
      </c>
      <c r="B69" s="104" t="s">
        <v>106</v>
      </c>
      <c r="C69" s="104" t="s">
        <v>107</v>
      </c>
      <c r="D69" s="22" t="s">
        <v>49</v>
      </c>
      <c r="E69" s="22">
        <v>53</v>
      </c>
      <c r="F69" s="106">
        <v>250</v>
      </c>
      <c r="G69" s="56">
        <f t="shared" si="4"/>
        <v>13250</v>
      </c>
    </row>
    <row r="70" spans="1:7" s="24" customFormat="1" ht="299.25" x14ac:dyDescent="0.25">
      <c r="A70" s="108" t="s">
        <v>108</v>
      </c>
      <c r="B70" s="22" t="s">
        <v>109</v>
      </c>
      <c r="C70" s="104" t="s">
        <v>110</v>
      </c>
      <c r="D70" s="22" t="s">
        <v>49</v>
      </c>
      <c r="E70" s="22">
        <v>53</v>
      </c>
      <c r="F70" s="106">
        <v>1010</v>
      </c>
      <c r="G70" s="56">
        <f t="shared" si="4"/>
        <v>53530</v>
      </c>
    </row>
    <row r="71" spans="1:7" s="24" customFormat="1" ht="201" customHeight="1" x14ac:dyDescent="0.25">
      <c r="A71" s="108" t="s">
        <v>111</v>
      </c>
      <c r="B71" s="22" t="s">
        <v>112</v>
      </c>
      <c r="C71" s="104" t="s">
        <v>113</v>
      </c>
      <c r="D71" s="22" t="s">
        <v>49</v>
      </c>
      <c r="E71" s="22">
        <v>15</v>
      </c>
      <c r="F71" s="106">
        <v>350</v>
      </c>
      <c r="G71" s="56">
        <f t="shared" si="4"/>
        <v>5250</v>
      </c>
    </row>
    <row r="72" spans="1:7" s="24" customFormat="1" hidden="1" x14ac:dyDescent="0.25">
      <c r="A72" s="64" t="s">
        <v>114</v>
      </c>
      <c r="B72" s="64" t="s">
        <v>29</v>
      </c>
      <c r="C72" s="64"/>
      <c r="D72" s="64"/>
      <c r="E72" s="64"/>
      <c r="F72" s="64"/>
      <c r="G72" s="67">
        <f>SUM(G73:G74)</f>
        <v>0</v>
      </c>
    </row>
    <row r="73" spans="1:7" s="24" customFormat="1" hidden="1" x14ac:dyDescent="0.25">
      <c r="A73" s="28"/>
      <c r="B73" s="22"/>
      <c r="C73" s="22"/>
      <c r="D73" s="22"/>
      <c r="E73" s="22"/>
      <c r="F73" s="22"/>
      <c r="G73" s="56">
        <f t="shared" ref="G73:G74" si="5">ROUND(E73*F73,2)</f>
        <v>0</v>
      </c>
    </row>
    <row r="74" spans="1:7" s="24" customFormat="1" x14ac:dyDescent="0.25">
      <c r="A74" s="28"/>
      <c r="B74" s="22"/>
      <c r="C74" s="22"/>
      <c r="D74" s="22"/>
      <c r="E74" s="22"/>
      <c r="F74" s="22"/>
      <c r="G74" s="56">
        <f t="shared" si="5"/>
        <v>0</v>
      </c>
    </row>
    <row r="75" spans="1:7" s="30" customFormat="1" x14ac:dyDescent="0.25">
      <c r="A75" s="126" t="s">
        <v>115</v>
      </c>
      <c r="B75" s="127"/>
      <c r="C75" s="127"/>
      <c r="D75" s="127"/>
      <c r="E75" s="127"/>
      <c r="F75" s="128"/>
      <c r="G75" s="41">
        <f>SUM(G35,G41,G46,G49,G52,G72)</f>
        <v>346800.93000000005</v>
      </c>
    </row>
    <row r="76" spans="1:7" s="24" customFormat="1" x14ac:dyDescent="0.25">
      <c r="A76" s="129" t="s">
        <v>116</v>
      </c>
      <c r="B76" s="130"/>
      <c r="C76" s="130"/>
      <c r="D76" s="130"/>
      <c r="E76" s="130"/>
      <c r="F76" s="131"/>
      <c r="G76" s="58">
        <f>7%*G75</f>
        <v>24276.065100000007</v>
      </c>
    </row>
    <row r="77" spans="1:7" s="30" customFormat="1" x14ac:dyDescent="0.25">
      <c r="A77" s="118" t="s">
        <v>117</v>
      </c>
      <c r="B77" s="119"/>
      <c r="C77" s="119"/>
      <c r="D77" s="119"/>
      <c r="E77" s="119"/>
      <c r="F77" s="120"/>
      <c r="G77" s="57">
        <f>SUM(G75:G76)</f>
        <v>371076.99510000006</v>
      </c>
    </row>
    <row r="78" spans="1:7" s="30" customFormat="1" x14ac:dyDescent="0.25"/>
    <row r="79" spans="1:7" s="30" customFormat="1" x14ac:dyDescent="0.25">
      <c r="G79" s="107"/>
    </row>
    <row r="80" spans="1:7" s="30" customFormat="1" x14ac:dyDescent="0.25"/>
  </sheetData>
  <sheetProtection formatCells="0" formatColumns="0" formatRows="0" insertRows="0" deleteRows="0" selectLockedCells="1"/>
  <dataConsolidate/>
  <mergeCells count="17">
    <mergeCell ref="A59:F59"/>
    <mergeCell ref="A68:F68"/>
    <mergeCell ref="A11:B11"/>
    <mergeCell ref="A18:B18"/>
    <mergeCell ref="A20:B20"/>
    <mergeCell ref="A77:F77"/>
    <mergeCell ref="A21:B21"/>
    <mergeCell ref="A28:B28"/>
    <mergeCell ref="A30:B30"/>
    <mergeCell ref="B49:F49"/>
    <mergeCell ref="B35:F35"/>
    <mergeCell ref="B41:F41"/>
    <mergeCell ref="B52:F52"/>
    <mergeCell ref="A75:F75"/>
    <mergeCell ref="A76:F76"/>
    <mergeCell ref="A29:B29"/>
    <mergeCell ref="A53:F53"/>
  </mergeCells>
  <conditionalFormatting sqref="E12">
    <cfRule type="cellIs" dxfId="24" priority="6" operator="notBetween">
      <formula>0</formula>
      <formula>75</formula>
    </cfRule>
  </conditionalFormatting>
  <conditionalFormatting sqref="D18">
    <cfRule type="cellIs" dxfId="23" priority="1" operator="equal">
      <formula>0</formula>
    </cfRule>
    <cfRule type="cellIs" dxfId="22" priority="4" operator="lessThan">
      <formula>100</formula>
    </cfRule>
    <cfRule type="cellIs" dxfId="21"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B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B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B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B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B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B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B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B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B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B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B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B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B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B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xr:uid="{00000000-0002-0000-0000-000000000000}">
      <formula1>G65567</formula1>
    </dataValidation>
    <dataValidation type="decimal" operator="equal" allowBlank="1" showInputMessage="1" showErrorMessage="1" promptTitle="Tähelepanu!" prompt="Kogusumma peab olema võrdne projekti kogukuludega." sqref="B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B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B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B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B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B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B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B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B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B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B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B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B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B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B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xr:uid="{00000000-0002-0000-0000-000001000000}">
      <formula1>G65567</formula1>
    </dataValidation>
    <dataValidation type="decimal" operator="lessThan" allowBlank="1" showInputMessage="1" showErrorMessage="1" promptTitle="Tähelepanu!" prompt="SiM toetus on kuni 25% projekti kogukuludest." sqref="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00000000-0002-0000-0000-000002000000}">
      <formula1>JB65567*0.25</formula1>
    </dataValidation>
    <dataValidation type="decimal" operator="lessThan" allowBlank="1" showInputMessage="1" showErrorMessage="1" promptTitle="Tähelepanu!" prompt="AMIF toetus on kuni 75% kogukuludest." sqref="JC65567 SY65567 ACU65567 AMQ65567 AWM65567 BGI65567 BQE65567 CAA65567 CJW65567 CTS65567 DDO65567 DNK65567 DXG65567 EHC65567 EQY65567 FAU65567 FKQ65567 FUM65567 GEI65567 GOE65567 GYA65567 HHW65567 HRS65567 IBO65567 ILK65567 IVG65567 JFC65567 JOY65567 JYU65567 KIQ65567 KSM65567 LCI65567 LME65567 LWA65567 MFW65567 MPS65567 MZO65567 NJK65567 NTG65567 ODC65567 OMY65567 OWU65567 PGQ65567 PQM65567 QAI65567 QKE65567 QUA65567 RDW65567 RNS65567 RXO65567 SHK65567 SRG65567 TBC65567 TKY65567 TUU65567 UEQ65567 UOM65567 UYI65567 VIE65567 VSA65567 WBW65567 WLS65567 WVO65567 JC131103 SY131103 ACU131103 AMQ131103 AWM131103 BGI131103 BQE131103 CAA131103 CJW131103 CTS131103 DDO131103 DNK131103 DXG131103 EHC131103 EQY131103 FAU131103 FKQ131103 FUM131103 GEI131103 GOE131103 GYA131103 HHW131103 HRS131103 IBO131103 ILK131103 IVG131103 JFC131103 JOY131103 JYU131103 KIQ131103 KSM131103 LCI131103 LME131103 LWA131103 MFW131103 MPS131103 MZO131103 NJK131103 NTG131103 ODC131103 OMY131103 OWU131103 PGQ131103 PQM131103 QAI131103 QKE131103 QUA131103 RDW131103 RNS131103 RXO131103 SHK131103 SRG131103 TBC131103 TKY131103 TUU131103 UEQ131103 UOM131103 UYI131103 VIE131103 VSA131103 WBW131103 WLS131103 WVO131103 JC196639 SY196639 ACU196639 AMQ196639 AWM196639 BGI196639 BQE196639 CAA196639 CJW196639 CTS196639 DDO196639 DNK196639 DXG196639 EHC196639 EQY196639 FAU196639 FKQ196639 FUM196639 GEI196639 GOE196639 GYA196639 HHW196639 HRS196639 IBO196639 ILK196639 IVG196639 JFC196639 JOY196639 JYU196639 KIQ196639 KSM196639 LCI196639 LME196639 LWA196639 MFW196639 MPS196639 MZO196639 NJK196639 NTG196639 ODC196639 OMY196639 OWU196639 PGQ196639 PQM196639 QAI196639 QKE196639 QUA196639 RDW196639 RNS196639 RXO196639 SHK196639 SRG196639 TBC196639 TKY196639 TUU196639 UEQ196639 UOM196639 UYI196639 VIE196639 VSA196639 WBW196639 WLS196639 WVO196639 JC262175 SY262175 ACU262175 AMQ262175 AWM262175 BGI262175 BQE262175 CAA262175 CJW262175 CTS262175 DDO262175 DNK262175 DXG262175 EHC262175 EQY262175 FAU262175 FKQ262175 FUM262175 GEI262175 GOE262175 GYA262175 HHW262175 HRS262175 IBO262175 ILK262175 IVG262175 JFC262175 JOY262175 JYU262175 KIQ262175 KSM262175 LCI262175 LME262175 LWA262175 MFW262175 MPS262175 MZO262175 NJK262175 NTG262175 ODC262175 OMY262175 OWU262175 PGQ262175 PQM262175 QAI262175 QKE262175 QUA262175 RDW262175 RNS262175 RXO262175 SHK262175 SRG262175 TBC262175 TKY262175 TUU262175 UEQ262175 UOM262175 UYI262175 VIE262175 VSA262175 WBW262175 WLS262175 WVO262175 JC327711 SY327711 ACU327711 AMQ327711 AWM327711 BGI327711 BQE327711 CAA327711 CJW327711 CTS327711 DDO327711 DNK327711 DXG327711 EHC327711 EQY327711 FAU327711 FKQ327711 FUM327711 GEI327711 GOE327711 GYA327711 HHW327711 HRS327711 IBO327711 ILK327711 IVG327711 JFC327711 JOY327711 JYU327711 KIQ327711 KSM327711 LCI327711 LME327711 LWA327711 MFW327711 MPS327711 MZO327711 NJK327711 NTG327711 ODC327711 OMY327711 OWU327711 PGQ327711 PQM327711 QAI327711 QKE327711 QUA327711 RDW327711 RNS327711 RXO327711 SHK327711 SRG327711 TBC327711 TKY327711 TUU327711 UEQ327711 UOM327711 UYI327711 VIE327711 VSA327711 WBW327711 WLS327711 WVO327711 JC393247 SY393247 ACU393247 AMQ393247 AWM393247 BGI393247 BQE393247 CAA393247 CJW393247 CTS393247 DDO393247 DNK393247 DXG393247 EHC393247 EQY393247 FAU393247 FKQ393247 FUM393247 GEI393247 GOE393247 GYA393247 HHW393247 HRS393247 IBO393247 ILK393247 IVG393247 JFC393247 JOY393247 JYU393247 KIQ393247 KSM393247 LCI393247 LME393247 LWA393247 MFW393247 MPS393247 MZO393247 NJK393247 NTG393247 ODC393247 OMY393247 OWU393247 PGQ393247 PQM393247 QAI393247 QKE393247 QUA393247 RDW393247 RNS393247 RXO393247 SHK393247 SRG393247 TBC393247 TKY393247 TUU393247 UEQ393247 UOM393247 UYI393247 VIE393247 VSA393247 WBW393247 WLS393247 WVO393247 JC458783 SY458783 ACU458783 AMQ458783 AWM458783 BGI458783 BQE458783 CAA458783 CJW458783 CTS458783 DDO458783 DNK458783 DXG458783 EHC458783 EQY458783 FAU458783 FKQ458783 FUM458783 GEI458783 GOE458783 GYA458783 HHW458783 HRS458783 IBO458783 ILK458783 IVG458783 JFC458783 JOY458783 JYU458783 KIQ458783 KSM458783 LCI458783 LME458783 LWA458783 MFW458783 MPS458783 MZO458783 NJK458783 NTG458783 ODC458783 OMY458783 OWU458783 PGQ458783 PQM458783 QAI458783 QKE458783 QUA458783 RDW458783 RNS458783 RXO458783 SHK458783 SRG458783 TBC458783 TKY458783 TUU458783 UEQ458783 UOM458783 UYI458783 VIE458783 VSA458783 WBW458783 WLS458783 WVO458783 JC524319 SY524319 ACU524319 AMQ524319 AWM524319 BGI524319 BQE524319 CAA524319 CJW524319 CTS524319 DDO524319 DNK524319 DXG524319 EHC524319 EQY524319 FAU524319 FKQ524319 FUM524319 GEI524319 GOE524319 GYA524319 HHW524319 HRS524319 IBO524319 ILK524319 IVG524319 JFC524319 JOY524319 JYU524319 KIQ524319 KSM524319 LCI524319 LME524319 LWA524319 MFW524319 MPS524319 MZO524319 NJK524319 NTG524319 ODC524319 OMY524319 OWU524319 PGQ524319 PQM524319 QAI524319 QKE524319 QUA524319 RDW524319 RNS524319 RXO524319 SHK524319 SRG524319 TBC524319 TKY524319 TUU524319 UEQ524319 UOM524319 UYI524319 VIE524319 VSA524319 WBW524319 WLS524319 WVO524319 JC589855 SY589855 ACU589855 AMQ589855 AWM589855 BGI589855 BQE589855 CAA589855 CJW589855 CTS589855 DDO589855 DNK589855 DXG589855 EHC589855 EQY589855 FAU589855 FKQ589855 FUM589855 GEI589855 GOE589855 GYA589855 HHW589855 HRS589855 IBO589855 ILK589855 IVG589855 JFC589855 JOY589855 JYU589855 KIQ589855 KSM589855 LCI589855 LME589855 LWA589855 MFW589855 MPS589855 MZO589855 NJK589855 NTG589855 ODC589855 OMY589855 OWU589855 PGQ589855 PQM589855 QAI589855 QKE589855 QUA589855 RDW589855 RNS589855 RXO589855 SHK589855 SRG589855 TBC589855 TKY589855 TUU589855 UEQ589855 UOM589855 UYI589855 VIE589855 VSA589855 WBW589855 WLS589855 WVO589855 JC655391 SY655391 ACU655391 AMQ655391 AWM655391 BGI655391 BQE655391 CAA655391 CJW655391 CTS655391 DDO655391 DNK655391 DXG655391 EHC655391 EQY655391 FAU655391 FKQ655391 FUM655391 GEI655391 GOE655391 GYA655391 HHW655391 HRS655391 IBO655391 ILK655391 IVG655391 JFC655391 JOY655391 JYU655391 KIQ655391 KSM655391 LCI655391 LME655391 LWA655391 MFW655391 MPS655391 MZO655391 NJK655391 NTG655391 ODC655391 OMY655391 OWU655391 PGQ655391 PQM655391 QAI655391 QKE655391 QUA655391 RDW655391 RNS655391 RXO655391 SHK655391 SRG655391 TBC655391 TKY655391 TUU655391 UEQ655391 UOM655391 UYI655391 VIE655391 VSA655391 WBW655391 WLS655391 WVO655391 JC720927 SY720927 ACU720927 AMQ720927 AWM720927 BGI720927 BQE720927 CAA720927 CJW720927 CTS720927 DDO720927 DNK720927 DXG720927 EHC720927 EQY720927 FAU720927 FKQ720927 FUM720927 GEI720927 GOE720927 GYA720927 HHW720927 HRS720927 IBO720927 ILK720927 IVG720927 JFC720927 JOY720927 JYU720927 KIQ720927 KSM720927 LCI720927 LME720927 LWA720927 MFW720927 MPS720927 MZO720927 NJK720927 NTG720927 ODC720927 OMY720927 OWU720927 PGQ720927 PQM720927 QAI720927 QKE720927 QUA720927 RDW720927 RNS720927 RXO720927 SHK720927 SRG720927 TBC720927 TKY720927 TUU720927 UEQ720927 UOM720927 UYI720927 VIE720927 VSA720927 WBW720927 WLS720927 WVO720927 JC786463 SY786463 ACU786463 AMQ786463 AWM786463 BGI786463 BQE786463 CAA786463 CJW786463 CTS786463 DDO786463 DNK786463 DXG786463 EHC786463 EQY786463 FAU786463 FKQ786463 FUM786463 GEI786463 GOE786463 GYA786463 HHW786463 HRS786463 IBO786463 ILK786463 IVG786463 JFC786463 JOY786463 JYU786463 KIQ786463 KSM786463 LCI786463 LME786463 LWA786463 MFW786463 MPS786463 MZO786463 NJK786463 NTG786463 ODC786463 OMY786463 OWU786463 PGQ786463 PQM786463 QAI786463 QKE786463 QUA786463 RDW786463 RNS786463 RXO786463 SHK786463 SRG786463 TBC786463 TKY786463 TUU786463 UEQ786463 UOM786463 UYI786463 VIE786463 VSA786463 WBW786463 WLS786463 WVO786463 JC851999 SY851999 ACU851999 AMQ851999 AWM851999 BGI851999 BQE851999 CAA851999 CJW851999 CTS851999 DDO851999 DNK851999 DXG851999 EHC851999 EQY851999 FAU851999 FKQ851999 FUM851999 GEI851999 GOE851999 GYA851999 HHW851999 HRS851999 IBO851999 ILK851999 IVG851999 JFC851999 JOY851999 JYU851999 KIQ851999 KSM851999 LCI851999 LME851999 LWA851999 MFW851999 MPS851999 MZO851999 NJK851999 NTG851999 ODC851999 OMY851999 OWU851999 PGQ851999 PQM851999 QAI851999 QKE851999 QUA851999 RDW851999 RNS851999 RXO851999 SHK851999 SRG851999 TBC851999 TKY851999 TUU851999 UEQ851999 UOM851999 UYI851999 VIE851999 VSA851999 WBW851999 WLS851999 WVO851999 JC917535 SY917535 ACU917535 AMQ917535 AWM917535 BGI917535 BQE917535 CAA917535 CJW917535 CTS917535 DDO917535 DNK917535 DXG917535 EHC917535 EQY917535 FAU917535 FKQ917535 FUM917535 GEI917535 GOE917535 GYA917535 HHW917535 HRS917535 IBO917535 ILK917535 IVG917535 JFC917535 JOY917535 JYU917535 KIQ917535 KSM917535 LCI917535 LME917535 LWA917535 MFW917535 MPS917535 MZO917535 NJK917535 NTG917535 ODC917535 OMY917535 OWU917535 PGQ917535 PQM917535 QAI917535 QKE917535 QUA917535 RDW917535 RNS917535 RXO917535 SHK917535 SRG917535 TBC917535 TKY917535 TUU917535 UEQ917535 UOM917535 UYI917535 VIE917535 VSA917535 WBW917535 WLS917535 WVO917535 JC983071 SY983071 ACU983071 AMQ983071 AWM983071 BGI983071 BQE983071 CAA983071 CJW983071 CTS983071 DDO983071 DNK983071 DXG983071 EHC983071 EQY983071 FAU983071 FKQ983071 FUM983071 GEI983071 GOE983071 GYA983071 HHW983071 HRS983071 IBO983071 ILK983071 IVG983071 JFC983071 JOY983071 JYU983071 KIQ983071 KSM983071 LCI983071 LME983071 LWA983071 MFW983071 MPS983071 MZO983071 NJK983071 NTG983071 ODC983071 OMY983071 OWU983071 PGQ983071 PQM983071 QAI983071 QKE983071 QUA983071 RDW983071 RNS983071 RXO983071 SHK983071 SRG983071 TBC983071 TKY983071 TUU983071 UEQ983071 UOM983071 UYI983071 VIE983071 VSA983071 WBW983071 WLS983071 WVO983071" xr:uid="{00000000-0002-0000-0000-000003000000}">
      <formula1>JB65567*0.75</formula1>
    </dataValidation>
    <dataValidation type="decimal" operator="lessThan" allowBlank="1" showInputMessage="1" showErrorMessage="1" promptTitle="Tähelepanu!" prompt="Kaudsed kulud moodustavad otsestest kuludest kuni 7%." sqref="JB65566:JD65566 SX65566:SZ65566 ACT65566:ACV65566 AMP65566:AMR65566 AWL65566:AWN65566 BGH65566:BGJ65566 BQD65566:BQF65566 BZZ65566:CAB65566 CJV65566:CJX65566 CTR65566:CTT65566 DDN65566:DDP65566 DNJ65566:DNL65566 DXF65566:DXH65566 EHB65566:EHD65566 EQX65566:EQZ65566 FAT65566:FAV65566 FKP65566:FKR65566 FUL65566:FUN65566 GEH65566:GEJ65566 GOD65566:GOF65566 GXZ65566:GYB65566 HHV65566:HHX65566 HRR65566:HRT65566 IBN65566:IBP65566 ILJ65566:ILL65566 IVF65566:IVH65566 JFB65566:JFD65566 JOX65566:JOZ65566 JYT65566:JYV65566 KIP65566:KIR65566 KSL65566:KSN65566 LCH65566:LCJ65566 LMD65566:LMF65566 LVZ65566:LWB65566 MFV65566:MFX65566 MPR65566:MPT65566 MZN65566:MZP65566 NJJ65566:NJL65566 NTF65566:NTH65566 ODB65566:ODD65566 OMX65566:OMZ65566 OWT65566:OWV65566 PGP65566:PGR65566 PQL65566:PQN65566 QAH65566:QAJ65566 QKD65566:QKF65566 QTZ65566:QUB65566 RDV65566:RDX65566 RNR65566:RNT65566 RXN65566:RXP65566 SHJ65566:SHL65566 SRF65566:SRH65566 TBB65566:TBD65566 TKX65566:TKZ65566 TUT65566:TUV65566 UEP65566:UER65566 UOL65566:UON65566 UYH65566:UYJ65566 VID65566:VIF65566 VRZ65566:VSB65566 WBV65566:WBX65566 WLR65566:WLT65566 WVN65566:WVP65566 JB131102:JD131102 SX131102:SZ131102 ACT131102:ACV131102 AMP131102:AMR131102 AWL131102:AWN131102 BGH131102:BGJ131102 BQD131102:BQF131102 BZZ131102:CAB131102 CJV131102:CJX131102 CTR131102:CTT131102 DDN131102:DDP131102 DNJ131102:DNL131102 DXF131102:DXH131102 EHB131102:EHD131102 EQX131102:EQZ131102 FAT131102:FAV131102 FKP131102:FKR131102 FUL131102:FUN131102 GEH131102:GEJ131102 GOD131102:GOF131102 GXZ131102:GYB131102 HHV131102:HHX131102 HRR131102:HRT131102 IBN131102:IBP131102 ILJ131102:ILL131102 IVF131102:IVH131102 JFB131102:JFD131102 JOX131102:JOZ131102 JYT131102:JYV131102 KIP131102:KIR131102 KSL131102:KSN131102 LCH131102:LCJ131102 LMD131102:LMF131102 LVZ131102:LWB131102 MFV131102:MFX131102 MPR131102:MPT131102 MZN131102:MZP131102 NJJ131102:NJL131102 NTF131102:NTH131102 ODB131102:ODD131102 OMX131102:OMZ131102 OWT131102:OWV131102 PGP131102:PGR131102 PQL131102:PQN131102 QAH131102:QAJ131102 QKD131102:QKF131102 QTZ131102:QUB131102 RDV131102:RDX131102 RNR131102:RNT131102 RXN131102:RXP131102 SHJ131102:SHL131102 SRF131102:SRH131102 TBB131102:TBD131102 TKX131102:TKZ131102 TUT131102:TUV131102 UEP131102:UER131102 UOL131102:UON131102 UYH131102:UYJ131102 VID131102:VIF131102 VRZ131102:VSB131102 WBV131102:WBX131102 WLR131102:WLT131102 WVN131102:WVP131102 JB196638:JD196638 SX196638:SZ196638 ACT196638:ACV196638 AMP196638:AMR196638 AWL196638:AWN196638 BGH196638:BGJ196638 BQD196638:BQF196638 BZZ196638:CAB196638 CJV196638:CJX196638 CTR196638:CTT196638 DDN196638:DDP196638 DNJ196638:DNL196638 DXF196638:DXH196638 EHB196638:EHD196638 EQX196638:EQZ196638 FAT196638:FAV196638 FKP196638:FKR196638 FUL196638:FUN196638 GEH196638:GEJ196638 GOD196638:GOF196638 GXZ196638:GYB196638 HHV196638:HHX196638 HRR196638:HRT196638 IBN196638:IBP196638 ILJ196638:ILL196638 IVF196638:IVH196638 JFB196638:JFD196638 JOX196638:JOZ196638 JYT196638:JYV196638 KIP196638:KIR196638 KSL196638:KSN196638 LCH196638:LCJ196638 LMD196638:LMF196638 LVZ196638:LWB196638 MFV196638:MFX196638 MPR196638:MPT196638 MZN196638:MZP196638 NJJ196638:NJL196638 NTF196638:NTH196638 ODB196638:ODD196638 OMX196638:OMZ196638 OWT196638:OWV196638 PGP196638:PGR196638 PQL196638:PQN196638 QAH196638:QAJ196638 QKD196638:QKF196638 QTZ196638:QUB196638 RDV196638:RDX196638 RNR196638:RNT196638 RXN196638:RXP196638 SHJ196638:SHL196638 SRF196638:SRH196638 TBB196638:TBD196638 TKX196638:TKZ196638 TUT196638:TUV196638 UEP196638:UER196638 UOL196638:UON196638 UYH196638:UYJ196638 VID196638:VIF196638 VRZ196638:VSB196638 WBV196638:WBX196638 WLR196638:WLT196638 WVN196638:WVP196638 JB262174:JD262174 SX262174:SZ262174 ACT262174:ACV262174 AMP262174:AMR262174 AWL262174:AWN262174 BGH262174:BGJ262174 BQD262174:BQF262174 BZZ262174:CAB262174 CJV262174:CJX262174 CTR262174:CTT262174 DDN262174:DDP262174 DNJ262174:DNL262174 DXF262174:DXH262174 EHB262174:EHD262174 EQX262174:EQZ262174 FAT262174:FAV262174 FKP262174:FKR262174 FUL262174:FUN262174 GEH262174:GEJ262174 GOD262174:GOF262174 GXZ262174:GYB262174 HHV262174:HHX262174 HRR262174:HRT262174 IBN262174:IBP262174 ILJ262174:ILL262174 IVF262174:IVH262174 JFB262174:JFD262174 JOX262174:JOZ262174 JYT262174:JYV262174 KIP262174:KIR262174 KSL262174:KSN262174 LCH262174:LCJ262174 LMD262174:LMF262174 LVZ262174:LWB262174 MFV262174:MFX262174 MPR262174:MPT262174 MZN262174:MZP262174 NJJ262174:NJL262174 NTF262174:NTH262174 ODB262174:ODD262174 OMX262174:OMZ262174 OWT262174:OWV262174 PGP262174:PGR262174 PQL262174:PQN262174 QAH262174:QAJ262174 QKD262174:QKF262174 QTZ262174:QUB262174 RDV262174:RDX262174 RNR262174:RNT262174 RXN262174:RXP262174 SHJ262174:SHL262174 SRF262174:SRH262174 TBB262174:TBD262174 TKX262174:TKZ262174 TUT262174:TUV262174 UEP262174:UER262174 UOL262174:UON262174 UYH262174:UYJ262174 VID262174:VIF262174 VRZ262174:VSB262174 WBV262174:WBX262174 WLR262174:WLT262174 WVN262174:WVP262174 JB327710:JD327710 SX327710:SZ327710 ACT327710:ACV327710 AMP327710:AMR327710 AWL327710:AWN327710 BGH327710:BGJ327710 BQD327710:BQF327710 BZZ327710:CAB327710 CJV327710:CJX327710 CTR327710:CTT327710 DDN327710:DDP327710 DNJ327710:DNL327710 DXF327710:DXH327710 EHB327710:EHD327710 EQX327710:EQZ327710 FAT327710:FAV327710 FKP327710:FKR327710 FUL327710:FUN327710 GEH327710:GEJ327710 GOD327710:GOF327710 GXZ327710:GYB327710 HHV327710:HHX327710 HRR327710:HRT327710 IBN327710:IBP327710 ILJ327710:ILL327710 IVF327710:IVH327710 JFB327710:JFD327710 JOX327710:JOZ327710 JYT327710:JYV327710 KIP327710:KIR327710 KSL327710:KSN327710 LCH327710:LCJ327710 LMD327710:LMF327710 LVZ327710:LWB327710 MFV327710:MFX327710 MPR327710:MPT327710 MZN327710:MZP327710 NJJ327710:NJL327710 NTF327710:NTH327710 ODB327710:ODD327710 OMX327710:OMZ327710 OWT327710:OWV327710 PGP327710:PGR327710 PQL327710:PQN327710 QAH327710:QAJ327710 QKD327710:QKF327710 QTZ327710:QUB327710 RDV327710:RDX327710 RNR327710:RNT327710 RXN327710:RXP327710 SHJ327710:SHL327710 SRF327710:SRH327710 TBB327710:TBD327710 TKX327710:TKZ327710 TUT327710:TUV327710 UEP327710:UER327710 UOL327710:UON327710 UYH327710:UYJ327710 VID327710:VIF327710 VRZ327710:VSB327710 WBV327710:WBX327710 WLR327710:WLT327710 WVN327710:WVP327710 JB393246:JD393246 SX393246:SZ393246 ACT393246:ACV393246 AMP393246:AMR393246 AWL393246:AWN393246 BGH393246:BGJ393246 BQD393246:BQF393246 BZZ393246:CAB393246 CJV393246:CJX393246 CTR393246:CTT393246 DDN393246:DDP393246 DNJ393246:DNL393246 DXF393246:DXH393246 EHB393246:EHD393246 EQX393246:EQZ393246 FAT393246:FAV393246 FKP393246:FKR393246 FUL393246:FUN393246 GEH393246:GEJ393246 GOD393246:GOF393246 GXZ393246:GYB393246 HHV393246:HHX393246 HRR393246:HRT393246 IBN393246:IBP393246 ILJ393246:ILL393246 IVF393246:IVH393246 JFB393246:JFD393246 JOX393246:JOZ393246 JYT393246:JYV393246 KIP393246:KIR393246 KSL393246:KSN393246 LCH393246:LCJ393246 LMD393246:LMF393246 LVZ393246:LWB393246 MFV393246:MFX393246 MPR393246:MPT393246 MZN393246:MZP393246 NJJ393246:NJL393246 NTF393246:NTH393246 ODB393246:ODD393246 OMX393246:OMZ393246 OWT393246:OWV393246 PGP393246:PGR393246 PQL393246:PQN393246 QAH393246:QAJ393246 QKD393246:QKF393246 QTZ393246:QUB393246 RDV393246:RDX393246 RNR393246:RNT393246 RXN393246:RXP393246 SHJ393246:SHL393246 SRF393246:SRH393246 TBB393246:TBD393246 TKX393246:TKZ393246 TUT393246:TUV393246 UEP393246:UER393246 UOL393246:UON393246 UYH393246:UYJ393246 VID393246:VIF393246 VRZ393246:VSB393246 WBV393246:WBX393246 WLR393246:WLT393246 WVN393246:WVP393246 JB458782:JD458782 SX458782:SZ458782 ACT458782:ACV458782 AMP458782:AMR458782 AWL458782:AWN458782 BGH458782:BGJ458782 BQD458782:BQF458782 BZZ458782:CAB458782 CJV458782:CJX458782 CTR458782:CTT458782 DDN458782:DDP458782 DNJ458782:DNL458782 DXF458782:DXH458782 EHB458782:EHD458782 EQX458782:EQZ458782 FAT458782:FAV458782 FKP458782:FKR458782 FUL458782:FUN458782 GEH458782:GEJ458782 GOD458782:GOF458782 GXZ458782:GYB458782 HHV458782:HHX458782 HRR458782:HRT458782 IBN458782:IBP458782 ILJ458782:ILL458782 IVF458782:IVH458782 JFB458782:JFD458782 JOX458782:JOZ458782 JYT458782:JYV458782 KIP458782:KIR458782 KSL458782:KSN458782 LCH458782:LCJ458782 LMD458782:LMF458782 LVZ458782:LWB458782 MFV458782:MFX458782 MPR458782:MPT458782 MZN458782:MZP458782 NJJ458782:NJL458782 NTF458782:NTH458782 ODB458782:ODD458782 OMX458782:OMZ458782 OWT458782:OWV458782 PGP458782:PGR458782 PQL458782:PQN458782 QAH458782:QAJ458782 QKD458782:QKF458782 QTZ458782:QUB458782 RDV458782:RDX458782 RNR458782:RNT458782 RXN458782:RXP458782 SHJ458782:SHL458782 SRF458782:SRH458782 TBB458782:TBD458782 TKX458782:TKZ458782 TUT458782:TUV458782 UEP458782:UER458782 UOL458782:UON458782 UYH458782:UYJ458782 VID458782:VIF458782 VRZ458782:VSB458782 WBV458782:WBX458782 WLR458782:WLT458782 WVN458782:WVP458782 JB524318:JD524318 SX524318:SZ524318 ACT524318:ACV524318 AMP524318:AMR524318 AWL524318:AWN524318 BGH524318:BGJ524318 BQD524318:BQF524318 BZZ524318:CAB524318 CJV524318:CJX524318 CTR524318:CTT524318 DDN524318:DDP524318 DNJ524318:DNL524318 DXF524318:DXH524318 EHB524318:EHD524318 EQX524318:EQZ524318 FAT524318:FAV524318 FKP524318:FKR524318 FUL524318:FUN524318 GEH524318:GEJ524318 GOD524318:GOF524318 GXZ524318:GYB524318 HHV524318:HHX524318 HRR524318:HRT524318 IBN524318:IBP524318 ILJ524318:ILL524318 IVF524318:IVH524318 JFB524318:JFD524318 JOX524318:JOZ524318 JYT524318:JYV524318 KIP524318:KIR524318 KSL524318:KSN524318 LCH524318:LCJ524318 LMD524318:LMF524318 LVZ524318:LWB524318 MFV524318:MFX524318 MPR524318:MPT524318 MZN524318:MZP524318 NJJ524318:NJL524318 NTF524318:NTH524318 ODB524318:ODD524318 OMX524318:OMZ524318 OWT524318:OWV524318 PGP524318:PGR524318 PQL524318:PQN524318 QAH524318:QAJ524318 QKD524318:QKF524318 QTZ524318:QUB524318 RDV524318:RDX524318 RNR524318:RNT524318 RXN524318:RXP524318 SHJ524318:SHL524318 SRF524318:SRH524318 TBB524318:TBD524318 TKX524318:TKZ524318 TUT524318:TUV524318 UEP524318:UER524318 UOL524318:UON524318 UYH524318:UYJ524318 VID524318:VIF524318 VRZ524318:VSB524318 WBV524318:WBX524318 WLR524318:WLT524318 WVN524318:WVP524318 JB589854:JD589854 SX589854:SZ589854 ACT589854:ACV589854 AMP589854:AMR589854 AWL589854:AWN589854 BGH589854:BGJ589854 BQD589854:BQF589854 BZZ589854:CAB589854 CJV589854:CJX589854 CTR589854:CTT589854 DDN589854:DDP589854 DNJ589854:DNL589854 DXF589854:DXH589854 EHB589854:EHD589854 EQX589854:EQZ589854 FAT589854:FAV589854 FKP589854:FKR589854 FUL589854:FUN589854 GEH589854:GEJ589854 GOD589854:GOF589854 GXZ589854:GYB589854 HHV589854:HHX589854 HRR589854:HRT589854 IBN589854:IBP589854 ILJ589854:ILL589854 IVF589854:IVH589854 JFB589854:JFD589854 JOX589854:JOZ589854 JYT589854:JYV589854 KIP589854:KIR589854 KSL589854:KSN589854 LCH589854:LCJ589854 LMD589854:LMF589854 LVZ589854:LWB589854 MFV589854:MFX589854 MPR589854:MPT589854 MZN589854:MZP589854 NJJ589854:NJL589854 NTF589854:NTH589854 ODB589854:ODD589854 OMX589854:OMZ589854 OWT589854:OWV589854 PGP589854:PGR589854 PQL589854:PQN589854 QAH589854:QAJ589854 QKD589854:QKF589854 QTZ589854:QUB589854 RDV589854:RDX589854 RNR589854:RNT589854 RXN589854:RXP589854 SHJ589854:SHL589854 SRF589854:SRH589854 TBB589854:TBD589854 TKX589854:TKZ589854 TUT589854:TUV589854 UEP589854:UER589854 UOL589854:UON589854 UYH589854:UYJ589854 VID589854:VIF589854 VRZ589854:VSB589854 WBV589854:WBX589854 WLR589854:WLT589854 WVN589854:WVP589854 JB655390:JD655390 SX655390:SZ655390 ACT655390:ACV655390 AMP655390:AMR655390 AWL655390:AWN655390 BGH655390:BGJ655390 BQD655390:BQF655390 BZZ655390:CAB655390 CJV655390:CJX655390 CTR655390:CTT655390 DDN655390:DDP655390 DNJ655390:DNL655390 DXF655390:DXH655390 EHB655390:EHD655390 EQX655390:EQZ655390 FAT655390:FAV655390 FKP655390:FKR655390 FUL655390:FUN655390 GEH655390:GEJ655390 GOD655390:GOF655390 GXZ655390:GYB655390 HHV655390:HHX655390 HRR655390:HRT655390 IBN655390:IBP655390 ILJ655390:ILL655390 IVF655390:IVH655390 JFB655390:JFD655390 JOX655390:JOZ655390 JYT655390:JYV655390 KIP655390:KIR655390 KSL655390:KSN655390 LCH655390:LCJ655390 LMD655390:LMF655390 LVZ655390:LWB655390 MFV655390:MFX655390 MPR655390:MPT655390 MZN655390:MZP655390 NJJ655390:NJL655390 NTF655390:NTH655390 ODB655390:ODD655390 OMX655390:OMZ655390 OWT655390:OWV655390 PGP655390:PGR655390 PQL655390:PQN655390 QAH655390:QAJ655390 QKD655390:QKF655390 QTZ655390:QUB655390 RDV655390:RDX655390 RNR655390:RNT655390 RXN655390:RXP655390 SHJ655390:SHL655390 SRF655390:SRH655390 TBB655390:TBD655390 TKX655390:TKZ655390 TUT655390:TUV655390 UEP655390:UER655390 UOL655390:UON655390 UYH655390:UYJ655390 VID655390:VIF655390 VRZ655390:VSB655390 WBV655390:WBX655390 WLR655390:WLT655390 WVN655390:WVP655390 JB720926:JD720926 SX720926:SZ720926 ACT720926:ACV720926 AMP720926:AMR720926 AWL720926:AWN720926 BGH720926:BGJ720926 BQD720926:BQF720926 BZZ720926:CAB720926 CJV720926:CJX720926 CTR720926:CTT720926 DDN720926:DDP720926 DNJ720926:DNL720926 DXF720926:DXH720926 EHB720926:EHD720926 EQX720926:EQZ720926 FAT720926:FAV720926 FKP720926:FKR720926 FUL720926:FUN720926 GEH720926:GEJ720926 GOD720926:GOF720926 GXZ720926:GYB720926 HHV720926:HHX720926 HRR720926:HRT720926 IBN720926:IBP720926 ILJ720926:ILL720926 IVF720926:IVH720926 JFB720926:JFD720926 JOX720926:JOZ720926 JYT720926:JYV720926 KIP720926:KIR720926 KSL720926:KSN720926 LCH720926:LCJ720926 LMD720926:LMF720926 LVZ720926:LWB720926 MFV720926:MFX720926 MPR720926:MPT720926 MZN720926:MZP720926 NJJ720926:NJL720926 NTF720926:NTH720926 ODB720926:ODD720926 OMX720926:OMZ720926 OWT720926:OWV720926 PGP720926:PGR720926 PQL720926:PQN720926 QAH720926:QAJ720926 QKD720926:QKF720926 QTZ720926:QUB720926 RDV720926:RDX720926 RNR720926:RNT720926 RXN720926:RXP720926 SHJ720926:SHL720926 SRF720926:SRH720926 TBB720926:TBD720926 TKX720926:TKZ720926 TUT720926:TUV720926 UEP720926:UER720926 UOL720926:UON720926 UYH720926:UYJ720926 VID720926:VIF720926 VRZ720926:VSB720926 WBV720926:WBX720926 WLR720926:WLT720926 WVN720926:WVP720926 JB786462:JD786462 SX786462:SZ786462 ACT786462:ACV786462 AMP786462:AMR786462 AWL786462:AWN786462 BGH786462:BGJ786462 BQD786462:BQF786462 BZZ786462:CAB786462 CJV786462:CJX786462 CTR786462:CTT786462 DDN786462:DDP786462 DNJ786462:DNL786462 DXF786462:DXH786462 EHB786462:EHD786462 EQX786462:EQZ786462 FAT786462:FAV786462 FKP786462:FKR786462 FUL786462:FUN786462 GEH786462:GEJ786462 GOD786462:GOF786462 GXZ786462:GYB786462 HHV786462:HHX786462 HRR786462:HRT786462 IBN786462:IBP786462 ILJ786462:ILL786462 IVF786462:IVH786462 JFB786462:JFD786462 JOX786462:JOZ786462 JYT786462:JYV786462 KIP786462:KIR786462 KSL786462:KSN786462 LCH786462:LCJ786462 LMD786462:LMF786462 LVZ786462:LWB786462 MFV786462:MFX786462 MPR786462:MPT786462 MZN786462:MZP786462 NJJ786462:NJL786462 NTF786462:NTH786462 ODB786462:ODD786462 OMX786462:OMZ786462 OWT786462:OWV786462 PGP786462:PGR786462 PQL786462:PQN786462 QAH786462:QAJ786462 QKD786462:QKF786462 QTZ786462:QUB786462 RDV786462:RDX786462 RNR786462:RNT786462 RXN786462:RXP786462 SHJ786462:SHL786462 SRF786462:SRH786462 TBB786462:TBD786462 TKX786462:TKZ786462 TUT786462:TUV786462 UEP786462:UER786462 UOL786462:UON786462 UYH786462:UYJ786462 VID786462:VIF786462 VRZ786462:VSB786462 WBV786462:WBX786462 WLR786462:WLT786462 WVN786462:WVP786462 JB851998:JD851998 SX851998:SZ851998 ACT851998:ACV851998 AMP851998:AMR851998 AWL851998:AWN851998 BGH851998:BGJ851998 BQD851998:BQF851998 BZZ851998:CAB851998 CJV851998:CJX851998 CTR851998:CTT851998 DDN851998:DDP851998 DNJ851998:DNL851998 DXF851998:DXH851998 EHB851998:EHD851998 EQX851998:EQZ851998 FAT851998:FAV851998 FKP851998:FKR851998 FUL851998:FUN851998 GEH851998:GEJ851998 GOD851998:GOF851998 GXZ851998:GYB851998 HHV851998:HHX851998 HRR851998:HRT851998 IBN851998:IBP851998 ILJ851998:ILL851998 IVF851998:IVH851998 JFB851998:JFD851998 JOX851998:JOZ851998 JYT851998:JYV851998 KIP851998:KIR851998 KSL851998:KSN851998 LCH851998:LCJ851998 LMD851998:LMF851998 LVZ851998:LWB851998 MFV851998:MFX851998 MPR851998:MPT851998 MZN851998:MZP851998 NJJ851998:NJL851998 NTF851998:NTH851998 ODB851998:ODD851998 OMX851998:OMZ851998 OWT851998:OWV851998 PGP851998:PGR851998 PQL851998:PQN851998 QAH851998:QAJ851998 QKD851998:QKF851998 QTZ851998:QUB851998 RDV851998:RDX851998 RNR851998:RNT851998 RXN851998:RXP851998 SHJ851998:SHL851998 SRF851998:SRH851998 TBB851998:TBD851998 TKX851998:TKZ851998 TUT851998:TUV851998 UEP851998:UER851998 UOL851998:UON851998 UYH851998:UYJ851998 VID851998:VIF851998 VRZ851998:VSB851998 WBV851998:WBX851998 WLR851998:WLT851998 WVN851998:WVP851998 JB917534:JD917534 SX917534:SZ917534 ACT917534:ACV917534 AMP917534:AMR917534 AWL917534:AWN917534 BGH917534:BGJ917534 BQD917534:BQF917534 BZZ917534:CAB917534 CJV917534:CJX917534 CTR917534:CTT917534 DDN917534:DDP917534 DNJ917534:DNL917534 DXF917534:DXH917534 EHB917534:EHD917534 EQX917534:EQZ917534 FAT917534:FAV917534 FKP917534:FKR917534 FUL917534:FUN917534 GEH917534:GEJ917534 GOD917534:GOF917534 GXZ917534:GYB917534 HHV917534:HHX917534 HRR917534:HRT917534 IBN917534:IBP917534 ILJ917534:ILL917534 IVF917534:IVH917534 JFB917534:JFD917534 JOX917534:JOZ917534 JYT917534:JYV917534 KIP917534:KIR917534 KSL917534:KSN917534 LCH917534:LCJ917534 LMD917534:LMF917534 LVZ917534:LWB917534 MFV917534:MFX917534 MPR917534:MPT917534 MZN917534:MZP917534 NJJ917534:NJL917534 NTF917534:NTH917534 ODB917534:ODD917534 OMX917534:OMZ917534 OWT917534:OWV917534 PGP917534:PGR917534 PQL917534:PQN917534 QAH917534:QAJ917534 QKD917534:QKF917534 QTZ917534:QUB917534 RDV917534:RDX917534 RNR917534:RNT917534 RXN917534:RXP917534 SHJ917534:SHL917534 SRF917534:SRH917534 TBB917534:TBD917534 TKX917534:TKZ917534 TUT917534:TUV917534 UEP917534:UER917534 UOL917534:UON917534 UYH917534:UYJ917534 VID917534:VIF917534 VRZ917534:VSB917534 WBV917534:WBX917534 WLR917534:WLT917534 WVN917534:WVP917534 JB983070:JD983070 SX983070:SZ983070 ACT983070:ACV983070 AMP983070:AMR983070 AWL983070:AWN983070 BGH983070:BGJ983070 BQD983070:BQF983070 BZZ983070:CAB983070 CJV983070:CJX983070 CTR983070:CTT983070 DDN983070:DDP983070 DNJ983070:DNL983070 DXF983070:DXH983070 EHB983070:EHD983070 EQX983070:EQZ983070 FAT983070:FAV983070 FKP983070:FKR983070 FUL983070:FUN983070 GEH983070:GEJ983070 GOD983070:GOF983070 GXZ983070:GYB983070 HHV983070:HHX983070 HRR983070:HRT983070 IBN983070:IBP983070 ILJ983070:ILL983070 IVF983070:IVH983070 JFB983070:JFD983070 JOX983070:JOZ983070 JYT983070:JYV983070 KIP983070:KIR983070 KSL983070:KSN983070 LCH983070:LCJ983070 LMD983070:LMF983070 LVZ983070:LWB983070 MFV983070:MFX983070 MPR983070:MPT983070 MZN983070:MZP983070 NJJ983070:NJL983070 NTF983070:NTH983070 ODB983070:ODD983070 OMX983070:OMZ983070 OWT983070:OWV983070 PGP983070:PGR983070 PQL983070:PQN983070 QAH983070:QAJ983070 QKD983070:QKF983070 QTZ983070:QUB983070 RDV983070:RDX983070 RNR983070:RNT983070 RXN983070:RXP983070 SHJ983070:SHL983070 SRF983070:SRH983070 TBB983070:TBD983070 TKX983070:TKZ983070 TUT983070:TUV983070 UEP983070:UER983070 UOL983070:UON983070 UYH983070:UYJ983070 VID983070:VIF983070 VRZ983070:VSB983070 WBV983070:WBX983070 WLR983070:WLT983070 WVN983070:WVP983070 G65566:H65566 G983070:H983070 G917534:H917534 G851998:H851998 G786462:H786462 G720926:H720926 G655390:H655390 G589854:H589854 G524318:H524318 G458782:H458782 G393246:H393246 G327710:H327710 G262174:H262174 G196638:H196638 G131102:H131102" xr:uid="{00000000-0002-0000-0000-000004000000}">
      <formula1>(0.07*G65564)/1</formula1>
    </dataValidation>
    <dataValidation type="decimal" operator="lessThan" allowBlank="1" showInputMessage="1" showErrorMessage="1" promptTitle="Tähelepanu!" prompt="SiM toetus on kuni 25% projekti kogukuludest." sqref="H131103 H65567 H983071 H917535 H851999 H786463 H720927 H655391 H589855 H524319 H458783 H393247 H327711 H262175 H196639" xr:uid="{00000000-0002-0000-0000-000005000000}">
      <formula1>G65567*0.25</formula1>
    </dataValidation>
    <dataValidation operator="equal" allowBlank="1" showErrorMessage="1" promptTitle="Tähelepanu!" prompt="AMIF tulu peab võrduma AMIF kuluga." sqref="B12" xr:uid="{00000000-0002-0000-0000-000006000000}"/>
    <dataValidation type="list" allowBlank="1" showInputMessage="1" showErrorMessage="1" promptTitle="Tähelepanu!" prompt="Vali nimekirjast projekti valdkond!" sqref="B9" xr:uid="{00000000-0002-0000-0000-000007000000}">
      <formula1>Valdkond</formula1>
    </dataValidation>
    <dataValidation type="list" allowBlank="1" showInputMessage="1" showErrorMessage="1" errorTitle="Tähelepanu!" error="Vali ühik nimekirjast" promptTitle="Tähelepanu!" prompt="Vali ühik nimekirjast" sqref="D42:D48 D50:D51 D54:D58 D60:D67 D69:D74 D36:D40"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76" xr:uid="{00000000-0002-0000-0000-000009000000}">
      <formula1>ROUND(G75*7%,2)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8" xr:uid="{00000000-0002-0000-0000-00000B000000}">
      <formula1>100</formula1>
    </dataValidation>
    <dataValidation type="decimal" operator="equal" allowBlank="1" showInputMessage="1" showErrorMessage="1" sqref="C18" xr:uid="{00000000-0002-0000-0000-00000C000000}">
      <formula1>C30</formula1>
    </dataValidation>
    <dataValidation type="custom" allowBlank="1" showInputMessage="1" showErrorMessage="1" sqref="D14" xr:uid="{00000000-0002-0000-0000-00000D000000}">
      <formula1>IF(SUM(D13:D17)&gt;100," ",100-(D13+D15+D16+D17))</formula1>
    </dataValidation>
  </dataValidations>
  <pageMargins left="0.7" right="0.7" top="0.75" bottom="0.75" header="0.3" footer="0.3"/>
  <pageSetup paperSize="9" orientation="portrait" r:id="rId1"/>
  <ignoredErrors>
    <ignoredError sqref="C15:C18 D18 G44:G45 G42"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 t="s">
        <v>210</v>
      </c>
    </row>
    <row r="2" spans="1:1" ht="15.75" x14ac:dyDescent="0.25">
      <c r="A2" s="1" t="s">
        <v>211</v>
      </c>
    </row>
    <row r="3" spans="1:1" ht="15.75" x14ac:dyDescent="0.25">
      <c r="A3" s="1" t="s">
        <v>212</v>
      </c>
    </row>
    <row r="6" spans="1:1" ht="15.75" x14ac:dyDescent="0.25">
      <c r="A6" s="1" t="s">
        <v>213</v>
      </c>
    </row>
    <row r="7" spans="1:1" ht="15.75" x14ac:dyDescent="0.25">
      <c r="A7" s="1" t="s">
        <v>214</v>
      </c>
    </row>
    <row r="8" spans="1:1" ht="15.75" x14ac:dyDescent="0.25">
      <c r="A8" s="1" t="s">
        <v>45</v>
      </c>
    </row>
    <row r="9" spans="1:1" ht="15.75" x14ac:dyDescent="0.25">
      <c r="A9" s="1" t="s">
        <v>49</v>
      </c>
    </row>
    <row r="12" spans="1:1" ht="15.75" x14ac:dyDescent="0.25">
      <c r="A12" s="1" t="s">
        <v>215</v>
      </c>
    </row>
    <row r="13" spans="1:1" ht="15.75" x14ac:dyDescent="0.25">
      <c r="A13" s="1" t="s">
        <v>216</v>
      </c>
    </row>
    <row r="14" spans="1:1" ht="15.75" x14ac:dyDescent="0.25">
      <c r="A14" s="1" t="s">
        <v>217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K48"/>
  <sheetViews>
    <sheetView topLeftCell="A7" workbookViewId="0">
      <selection activeCell="K31" sqref="K31"/>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17" customWidth="1"/>
    <col min="9" max="9" width="17.28515625" customWidth="1"/>
    <col min="10" max="10" width="16" customWidth="1"/>
    <col min="11" max="11" width="11.85546875" bestFit="1" customWidth="1"/>
  </cols>
  <sheetData>
    <row r="1" spans="1:10" ht="15.75" x14ac:dyDescent="0.25">
      <c r="B1" s="1"/>
      <c r="C1" s="1"/>
      <c r="D1" s="1"/>
      <c r="E1" s="1"/>
      <c r="F1" s="1"/>
    </row>
    <row r="2" spans="1:10" ht="15.75" x14ac:dyDescent="0.25">
      <c r="B2" s="1"/>
      <c r="C2" s="1"/>
      <c r="D2" s="1"/>
      <c r="E2" s="1"/>
      <c r="F2" s="1"/>
    </row>
    <row r="3" spans="1:10" ht="15.75" x14ac:dyDescent="0.25">
      <c r="B3" s="1"/>
      <c r="C3" s="1"/>
      <c r="D3" s="30"/>
      <c r="E3" s="1"/>
      <c r="F3" s="1"/>
    </row>
    <row r="4" spans="1:10" ht="15.75" x14ac:dyDescent="0.25">
      <c r="A4" s="69" t="s">
        <v>1</v>
      </c>
      <c r="B4" s="70"/>
      <c r="C4" s="70"/>
      <c r="D4" s="71"/>
      <c r="E4" s="1"/>
      <c r="F4" s="1"/>
    </row>
    <row r="5" spans="1:10" ht="15.75" x14ac:dyDescent="0.25">
      <c r="A5" s="3" t="s">
        <v>118</v>
      </c>
      <c r="B5" s="1"/>
      <c r="C5" s="1"/>
      <c r="D5" s="1"/>
      <c r="E5" s="1"/>
      <c r="F5" s="1"/>
    </row>
    <row r="6" spans="1:10" ht="15.75" x14ac:dyDescent="0.25">
      <c r="A6" s="30" t="s">
        <v>119</v>
      </c>
      <c r="B6" s="24"/>
      <c r="C6" s="24"/>
      <c r="D6" s="24"/>
      <c r="E6" s="24"/>
      <c r="F6" s="24"/>
    </row>
    <row r="7" spans="1:10" ht="15.75" x14ac:dyDescent="0.25">
      <c r="A7" s="30" t="s">
        <v>4</v>
      </c>
      <c r="B7" s="24"/>
      <c r="C7" s="24"/>
      <c r="D7" s="24"/>
      <c r="E7" s="24"/>
      <c r="F7" s="24"/>
    </row>
    <row r="8" spans="1:10" ht="15.75" x14ac:dyDescent="0.25">
      <c r="A8" s="30" t="s">
        <v>120</v>
      </c>
      <c r="B8" s="24"/>
      <c r="C8" s="24"/>
      <c r="D8" s="24"/>
      <c r="E8" s="24"/>
      <c r="F8" s="24"/>
    </row>
    <row r="9" spans="1:10" ht="15.75" x14ac:dyDescent="0.25">
      <c r="A9" s="72"/>
      <c r="B9" s="24"/>
      <c r="C9" s="29"/>
      <c r="D9" s="29"/>
      <c r="E9" s="29"/>
      <c r="F9" s="29"/>
      <c r="G9" s="47"/>
    </row>
    <row r="10" spans="1:10" ht="15.75" x14ac:dyDescent="0.25">
      <c r="A10" s="30"/>
      <c r="B10" s="24"/>
      <c r="C10" s="29"/>
      <c r="D10" s="29"/>
      <c r="E10" s="29"/>
      <c r="F10" s="29"/>
      <c r="G10" s="47"/>
    </row>
    <row r="11" spans="1:10" ht="15.75" x14ac:dyDescent="0.25">
      <c r="A11" s="47"/>
      <c r="C11" s="29"/>
      <c r="D11" s="29"/>
      <c r="E11" s="29"/>
      <c r="F11" s="29"/>
      <c r="G11" s="47"/>
    </row>
    <row r="12" spans="1:10" x14ac:dyDescent="0.25">
      <c r="A12" s="47" t="s">
        <v>121</v>
      </c>
    </row>
    <row r="13" spans="1:10" ht="15.75" x14ac:dyDescent="0.25">
      <c r="A13" s="31"/>
      <c r="B13" s="32"/>
      <c r="C13" s="32"/>
      <c r="D13" s="144" t="s">
        <v>122</v>
      </c>
      <c r="E13" s="144"/>
      <c r="F13" s="144"/>
      <c r="G13" s="144"/>
      <c r="H13" s="144"/>
      <c r="I13" s="144"/>
      <c r="J13" s="146" t="s">
        <v>13</v>
      </c>
    </row>
    <row r="14" spans="1:10" ht="15.75" x14ac:dyDescent="0.25">
      <c r="A14" s="31"/>
      <c r="B14" s="32"/>
      <c r="C14" s="32"/>
      <c r="D14" s="150" t="s">
        <v>123</v>
      </c>
      <c r="E14" s="151" t="s">
        <v>124</v>
      </c>
      <c r="F14" s="149" t="s">
        <v>123</v>
      </c>
      <c r="G14" s="151" t="s">
        <v>125</v>
      </c>
      <c r="H14" s="149" t="s">
        <v>123</v>
      </c>
      <c r="I14" s="151" t="s">
        <v>126</v>
      </c>
      <c r="J14" s="147"/>
    </row>
    <row r="15" spans="1:10" ht="15.75" x14ac:dyDescent="0.25">
      <c r="A15" s="31"/>
      <c r="B15" s="32" t="s">
        <v>11</v>
      </c>
      <c r="C15" s="32" t="s">
        <v>22</v>
      </c>
      <c r="D15" s="150"/>
      <c r="E15" s="152"/>
      <c r="F15" s="149"/>
      <c r="G15" s="152"/>
      <c r="H15" s="149"/>
      <c r="I15" s="152"/>
      <c r="J15" s="148"/>
    </row>
    <row r="16" spans="1:10" ht="15.75" x14ac:dyDescent="0.25">
      <c r="A16" s="34">
        <v>1</v>
      </c>
      <c r="B16" s="35" t="s">
        <v>14</v>
      </c>
      <c r="C16" s="52">
        <f>'A. Eelarve'!C13</f>
        <v>278307.74</v>
      </c>
      <c r="D16" s="36" t="s">
        <v>127</v>
      </c>
      <c r="E16" s="52">
        <v>0</v>
      </c>
      <c r="F16" s="36" t="s">
        <v>128</v>
      </c>
      <c r="G16" s="52">
        <v>0</v>
      </c>
      <c r="H16" s="36" t="s">
        <v>129</v>
      </c>
      <c r="I16" s="52">
        <v>0</v>
      </c>
      <c r="J16" s="59">
        <f>'A. Eelarve'!D13</f>
        <v>75</v>
      </c>
    </row>
    <row r="17" spans="1:11" ht="15.75" x14ac:dyDescent="0.25">
      <c r="A17" s="34">
        <v>2</v>
      </c>
      <c r="B17" s="35" t="s">
        <v>15</v>
      </c>
      <c r="C17" s="52">
        <f>'A. Eelarve'!C14</f>
        <v>92769.25</v>
      </c>
      <c r="D17" s="36" t="s">
        <v>127</v>
      </c>
      <c r="E17" s="52">
        <v>0</v>
      </c>
      <c r="F17" s="36" t="s">
        <v>128</v>
      </c>
      <c r="G17" s="52">
        <v>0</v>
      </c>
      <c r="H17" s="36" t="s">
        <v>129</v>
      </c>
      <c r="I17" s="52">
        <v>0</v>
      </c>
      <c r="J17" s="59">
        <f>'A. Eelarve'!D14</f>
        <v>25</v>
      </c>
    </row>
    <row r="18" spans="1:11" ht="15.75" x14ac:dyDescent="0.25">
      <c r="A18" s="34">
        <v>3</v>
      </c>
      <c r="B18" s="35" t="s">
        <v>16</v>
      </c>
      <c r="C18" s="52">
        <f>'A. Eelarve'!C15</f>
        <v>0</v>
      </c>
      <c r="D18" s="36"/>
      <c r="E18" s="52">
        <v>0</v>
      </c>
      <c r="F18" s="36"/>
      <c r="G18" s="52">
        <v>0</v>
      </c>
      <c r="H18" s="36"/>
      <c r="I18" s="52">
        <v>0</v>
      </c>
      <c r="J18" s="59">
        <f>'A. Eelarve'!D15</f>
        <v>0</v>
      </c>
    </row>
    <row r="19" spans="1:11" ht="15.75" x14ac:dyDescent="0.25">
      <c r="A19" s="34">
        <v>4</v>
      </c>
      <c r="B19" s="35" t="s">
        <v>17</v>
      </c>
      <c r="C19" s="52">
        <f>'A. Eelarve'!C16</f>
        <v>0</v>
      </c>
      <c r="D19" s="36"/>
      <c r="E19" s="52">
        <v>0</v>
      </c>
      <c r="F19" s="36"/>
      <c r="G19" s="52">
        <v>0</v>
      </c>
      <c r="H19" s="36"/>
      <c r="I19" s="52">
        <v>0</v>
      </c>
      <c r="J19" s="59">
        <f>'A. Eelarve'!D16</f>
        <v>0</v>
      </c>
    </row>
    <row r="20" spans="1:11" ht="15.75" x14ac:dyDescent="0.25">
      <c r="A20" s="34">
        <v>5</v>
      </c>
      <c r="B20" s="35" t="s">
        <v>18</v>
      </c>
      <c r="C20" s="52">
        <f>'A. Eelarve'!C17</f>
        <v>0</v>
      </c>
      <c r="D20" s="36"/>
      <c r="E20" s="52">
        <v>0</v>
      </c>
      <c r="F20" s="36"/>
      <c r="G20" s="52">
        <v>0</v>
      </c>
      <c r="H20" s="36"/>
      <c r="I20" s="52">
        <v>0</v>
      </c>
      <c r="J20" s="59">
        <f>'A. Eelarve'!D17</f>
        <v>0</v>
      </c>
    </row>
    <row r="21" spans="1:11" ht="15.75" x14ac:dyDescent="0.25">
      <c r="A21" s="115" t="s">
        <v>19</v>
      </c>
      <c r="B21" s="116"/>
      <c r="C21" s="41">
        <f>SUM(C16:C20)</f>
        <v>371076.99</v>
      </c>
      <c r="D21" s="41"/>
      <c r="E21" s="41">
        <f>SUM(E16:E20)</f>
        <v>0</v>
      </c>
      <c r="F21" s="37"/>
      <c r="G21" s="41">
        <f>SUM(G16:G20)</f>
        <v>0</v>
      </c>
      <c r="H21" s="37"/>
      <c r="I21" s="41">
        <f>SUM(I16:I20)</f>
        <v>0</v>
      </c>
      <c r="J21" s="41">
        <f>SUM(J16:J20)</f>
        <v>100</v>
      </c>
    </row>
    <row r="23" spans="1:11" x14ac:dyDescent="0.25">
      <c r="A23" s="47" t="s">
        <v>130</v>
      </c>
    </row>
    <row r="24" spans="1:11" ht="15" customHeight="1" x14ac:dyDescent="0.25">
      <c r="A24" s="136" t="s">
        <v>11</v>
      </c>
      <c r="B24" s="137"/>
      <c r="C24" s="133" t="s">
        <v>22</v>
      </c>
      <c r="D24" s="144" t="s">
        <v>122</v>
      </c>
      <c r="E24" s="145"/>
      <c r="F24" s="145"/>
      <c r="G24" s="145"/>
      <c r="H24" s="145"/>
      <c r="I24" s="145"/>
      <c r="J24" s="145"/>
      <c r="K24" s="133" t="s">
        <v>13</v>
      </c>
    </row>
    <row r="25" spans="1:11" ht="15.75" x14ac:dyDescent="0.25">
      <c r="A25" s="138"/>
      <c r="B25" s="139"/>
      <c r="C25" s="134"/>
      <c r="D25" s="142" t="s">
        <v>124</v>
      </c>
      <c r="E25" s="143"/>
      <c r="F25" s="142" t="s">
        <v>125</v>
      </c>
      <c r="G25" s="143"/>
      <c r="H25" s="142" t="s">
        <v>126</v>
      </c>
      <c r="I25" s="143"/>
      <c r="J25" s="88" t="s">
        <v>131</v>
      </c>
      <c r="K25" s="134"/>
    </row>
    <row r="26" spans="1:11" ht="47.25" x14ac:dyDescent="0.25">
      <c r="A26" s="140"/>
      <c r="B26" s="141"/>
      <c r="C26" s="135"/>
      <c r="D26" s="33" t="s">
        <v>132</v>
      </c>
      <c r="E26" s="49" t="s">
        <v>12</v>
      </c>
      <c r="F26" s="48" t="s">
        <v>132</v>
      </c>
      <c r="G26" s="49" t="s">
        <v>12</v>
      </c>
      <c r="H26" s="48" t="s">
        <v>132</v>
      </c>
      <c r="I26" s="49" t="s">
        <v>12</v>
      </c>
      <c r="J26" s="89" t="s">
        <v>12</v>
      </c>
      <c r="K26" s="135"/>
    </row>
    <row r="27" spans="1:11" ht="15.75" x14ac:dyDescent="0.25">
      <c r="A27" s="34">
        <v>1</v>
      </c>
      <c r="B27" s="35" t="s">
        <v>14</v>
      </c>
      <c r="C27" s="52">
        <f>E27+G27+I27</f>
        <v>0</v>
      </c>
      <c r="D27" s="23"/>
      <c r="E27" s="56"/>
      <c r="F27" s="23"/>
      <c r="G27" s="56"/>
      <c r="H27" s="23"/>
      <c r="I27" s="56"/>
      <c r="J27" s="90">
        <f>IF(OR(I27="",0,'C. KULUARUANDE KOOND'!F11=0),0,'C. KULUARUANDE KOOND'!D11-'B. Maksetaotlus'!C27)</f>
        <v>0</v>
      </c>
      <c r="K27" s="59">
        <f>'A. Eelarve'!D13</f>
        <v>75</v>
      </c>
    </row>
    <row r="28" spans="1:11" ht="15.75" x14ac:dyDescent="0.25">
      <c r="A28" s="34">
        <v>2</v>
      </c>
      <c r="B28" s="35" t="s">
        <v>15</v>
      </c>
      <c r="C28" s="52">
        <f t="shared" ref="C28:C31" si="0">E28+G28+I28</f>
        <v>0</v>
      </c>
      <c r="D28" s="23"/>
      <c r="E28" s="56"/>
      <c r="F28" s="23"/>
      <c r="G28" s="56"/>
      <c r="H28" s="23"/>
      <c r="I28" s="56"/>
      <c r="J28" s="90">
        <f>IF(OR(I28="",0,'C. KULUARUANDE KOOND'!F12=0),0,'C. KULUARUANDE KOOND'!D12-'B. Maksetaotlus'!C28)</f>
        <v>0</v>
      </c>
      <c r="K28" s="59">
        <f>J17</f>
        <v>25</v>
      </c>
    </row>
    <row r="29" spans="1:11" ht="15.75" x14ac:dyDescent="0.25">
      <c r="A29" s="34">
        <v>3</v>
      </c>
      <c r="B29" s="35" t="s">
        <v>16</v>
      </c>
      <c r="C29" s="52">
        <f t="shared" si="0"/>
        <v>0</v>
      </c>
      <c r="D29" s="23"/>
      <c r="E29" s="56"/>
      <c r="F29" s="23"/>
      <c r="G29" s="56"/>
      <c r="H29" s="23"/>
      <c r="I29" s="56"/>
      <c r="J29" s="90">
        <f>IF(OR(I29="",0,'C. KULUARUANDE KOOND'!F13=0),0,'C. KULUARUANDE KOOND'!D13-'B. Maksetaotlus'!C29)</f>
        <v>0</v>
      </c>
      <c r="K29" s="59">
        <f>'A. Eelarve'!D15</f>
        <v>0</v>
      </c>
    </row>
    <row r="30" spans="1:11" ht="15.75" x14ac:dyDescent="0.25">
      <c r="A30" s="34">
        <v>4</v>
      </c>
      <c r="B30" s="35" t="s">
        <v>17</v>
      </c>
      <c r="C30" s="52">
        <f t="shared" si="0"/>
        <v>0</v>
      </c>
      <c r="D30" s="23"/>
      <c r="E30" s="56"/>
      <c r="F30" s="23"/>
      <c r="G30" s="56"/>
      <c r="H30" s="23"/>
      <c r="I30" s="56"/>
      <c r="J30" s="90">
        <f>IF(OR(I30="",0,'C. KULUARUANDE KOOND'!F14=0),0,'C. KULUARUANDE KOOND'!D14-'B. Maksetaotlus'!C30)</f>
        <v>0</v>
      </c>
      <c r="K30" s="59">
        <f>'A. Eelarve'!D16</f>
        <v>0</v>
      </c>
    </row>
    <row r="31" spans="1:11" ht="15.75" x14ac:dyDescent="0.25">
      <c r="A31" s="34">
        <v>5</v>
      </c>
      <c r="B31" s="35" t="s">
        <v>18</v>
      </c>
      <c r="C31" s="52">
        <f t="shared" si="0"/>
        <v>0</v>
      </c>
      <c r="D31" s="23"/>
      <c r="E31" s="56"/>
      <c r="F31" s="23"/>
      <c r="G31" s="56"/>
      <c r="H31" s="23"/>
      <c r="I31" s="56"/>
      <c r="J31" s="90">
        <f>IF(OR(I31="",0,'C. KULUARUANDE KOOND'!F15=0),0,'C. KULUARUANDE KOOND'!D15-'B. Maksetaotlus'!C31)</f>
        <v>0</v>
      </c>
      <c r="K31" s="59">
        <f>'A. Eelarve'!D17</f>
        <v>0</v>
      </c>
    </row>
    <row r="32" spans="1:11" ht="15.75" x14ac:dyDescent="0.25">
      <c r="A32" s="115" t="s">
        <v>19</v>
      </c>
      <c r="B32" s="116"/>
      <c r="C32" s="37">
        <f>SUM(C27:C31)</f>
        <v>0</v>
      </c>
      <c r="D32" s="37"/>
      <c r="E32" s="41">
        <f>SUM(E27:E31)</f>
        <v>0</v>
      </c>
      <c r="F32" s="37"/>
      <c r="G32" s="41">
        <f>SUM(G27:G31)</f>
        <v>0</v>
      </c>
      <c r="H32" s="37"/>
      <c r="I32" s="41">
        <f>SUM(I27:I31)</f>
        <v>0</v>
      </c>
      <c r="J32" s="41">
        <f>SUM(J27:J31)</f>
        <v>0</v>
      </c>
      <c r="K32" s="41">
        <f>SUM(K27:K31)</f>
        <v>100</v>
      </c>
    </row>
    <row r="33" spans="1:6" ht="15.75" thickBot="1" x14ac:dyDescent="0.3"/>
    <row r="34" spans="1:6" x14ac:dyDescent="0.25">
      <c r="A34" s="91" t="s">
        <v>133</v>
      </c>
      <c r="B34" s="92"/>
      <c r="C34" s="92"/>
      <c r="D34" s="92"/>
      <c r="E34" s="92"/>
      <c r="F34" s="93"/>
    </row>
    <row r="35" spans="1:6" x14ac:dyDescent="0.25">
      <c r="A35" s="94"/>
      <c r="F35" s="95"/>
    </row>
    <row r="36" spans="1:6" ht="15.75" thickBot="1" x14ac:dyDescent="0.3">
      <c r="A36" s="96" t="s">
        <v>134</v>
      </c>
      <c r="B36" s="97"/>
      <c r="C36" s="97"/>
      <c r="D36" s="97"/>
      <c r="E36" s="97"/>
      <c r="F36" s="98"/>
    </row>
    <row r="39" spans="1:6" x14ac:dyDescent="0.25">
      <c r="A39" s="85" t="s">
        <v>135</v>
      </c>
      <c r="B39" s="73"/>
    </row>
    <row r="40" spans="1:6" x14ac:dyDescent="0.25">
      <c r="A40" s="73"/>
      <c r="B40" s="73"/>
    </row>
    <row r="41" spans="1:6" x14ac:dyDescent="0.25">
      <c r="A41" s="85" t="s">
        <v>136</v>
      </c>
      <c r="B41" s="73"/>
    </row>
    <row r="42" spans="1:6" x14ac:dyDescent="0.25">
      <c r="A42" s="86" t="s">
        <v>137</v>
      </c>
      <c r="B42" s="73"/>
    </row>
    <row r="43" spans="1:6" x14ac:dyDescent="0.25">
      <c r="A43" s="66"/>
    </row>
    <row r="44" spans="1:6" x14ac:dyDescent="0.25">
      <c r="A44" s="66"/>
    </row>
    <row r="45" spans="1:6" x14ac:dyDescent="0.25">
      <c r="A45" t="s">
        <v>138</v>
      </c>
    </row>
    <row r="47" spans="1:6" x14ac:dyDescent="0.25">
      <c r="A47" t="s">
        <v>136</v>
      </c>
    </row>
    <row r="48" spans="1:6" x14ac:dyDescent="0.25">
      <c r="A48" s="66" t="s">
        <v>137</v>
      </c>
    </row>
  </sheetData>
  <sheetProtection selectLockedCells="1"/>
  <mergeCells count="17">
    <mergeCell ref="J13:J15"/>
    <mergeCell ref="F14:F15"/>
    <mergeCell ref="H14:H15"/>
    <mergeCell ref="D14:D15"/>
    <mergeCell ref="D13:I13"/>
    <mergeCell ref="I14:I15"/>
    <mergeCell ref="G14:G15"/>
    <mergeCell ref="E14:E15"/>
    <mergeCell ref="K24:K26"/>
    <mergeCell ref="C24:C26"/>
    <mergeCell ref="A24:B26"/>
    <mergeCell ref="A21:B21"/>
    <mergeCell ref="A32:B32"/>
    <mergeCell ref="D25:E25"/>
    <mergeCell ref="F25:G25"/>
    <mergeCell ref="H25:I25"/>
    <mergeCell ref="D24:J24"/>
  </mergeCells>
  <conditionalFormatting sqref="J21">
    <cfRule type="cellIs" dxfId="20" priority="4" operator="equal">
      <formula>0</formula>
    </cfRule>
    <cfRule type="cellIs" dxfId="19" priority="5" operator="lessThan">
      <formula>100</formula>
    </cfRule>
    <cfRule type="cellIs" dxfId="18" priority="6" operator="greaterThan">
      <formula>100</formula>
    </cfRule>
  </conditionalFormatting>
  <conditionalFormatting sqref="K32">
    <cfRule type="cellIs" dxfId="17" priority="1" operator="equal">
      <formula>0</formula>
    </cfRule>
    <cfRule type="cellIs" dxfId="16" priority="2" operator="lessThan">
      <formula>100</formula>
    </cfRule>
    <cfRule type="cellIs" dxfId="15"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J16 K27" xr:uid="{00000000-0002-0000-0100-000001000000}">
      <formula1>0</formula1>
      <formula2>75</formula2>
    </dataValidation>
    <dataValidation operator="equal" allowBlank="1" showErrorMessage="1" promptTitle="Tähelepanu!" prompt="AMIF tulu peab võrduma AMIF kuluga." sqref="B15 A24"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38"/>
  <sheetViews>
    <sheetView topLeftCell="A7" workbookViewId="0">
      <selection activeCell="G30" sqref="G30"/>
    </sheetView>
  </sheetViews>
  <sheetFormatPr defaultColWidth="9.140625" defaultRowHeight="15.75" x14ac:dyDescent="0.25"/>
  <cols>
    <col min="1" max="1" width="16.5703125" style="1" customWidth="1"/>
    <col min="2" max="2" width="41.85546875" style="1" customWidth="1"/>
    <col min="3" max="3" width="17.28515625" style="1" customWidth="1"/>
    <col min="4" max="4" width="19" style="1" customWidth="1"/>
    <col min="5" max="5" width="18.140625" style="1" customWidth="1"/>
    <col min="6" max="6" width="18.7109375" style="1" customWidth="1"/>
    <col min="7" max="7" width="11.42578125" style="1" customWidth="1"/>
    <col min="8" max="10" width="9.140625" style="1"/>
    <col min="11" max="11" width="9.140625" style="1" customWidth="1"/>
    <col min="12" max="13" width="9.140625" style="1"/>
    <col min="14" max="14" width="10.7109375" style="1" customWidth="1"/>
    <col min="15" max="15" width="8.85546875" style="1" customWidth="1"/>
    <col min="16" max="16384" width="9.140625" style="1"/>
  </cols>
  <sheetData>
    <row r="1" spans="1:15" x14ac:dyDescent="0.25">
      <c r="A1"/>
    </row>
    <row r="2" spans="1:15" x14ac:dyDescent="0.25">
      <c r="A2" s="69" t="s">
        <v>1</v>
      </c>
      <c r="B2" s="70"/>
      <c r="D2" s="30"/>
    </row>
    <row r="3" spans="1:15" x14ac:dyDescent="0.25">
      <c r="A3" s="3" t="s">
        <v>139</v>
      </c>
      <c r="J3" s="7"/>
    </row>
    <row r="4" spans="1:15" s="24" customFormat="1" x14ac:dyDescent="0.25">
      <c r="A4" s="30" t="str">
        <f>'B. Maksetaotlus'!A6</f>
        <v>Toetuse saaja:</v>
      </c>
      <c r="J4" s="29"/>
    </row>
    <row r="5" spans="1:15" s="24" customFormat="1" x14ac:dyDescent="0.25">
      <c r="A5" s="30" t="str">
        <f>'B. Maksetaotlus'!A7</f>
        <v>Projekti pealkiri:</v>
      </c>
    </row>
    <row r="6" spans="1:15" s="24" customFormat="1" x14ac:dyDescent="0.25">
      <c r="A6" s="30" t="str">
        <f>'B. Maksetaotlus'!A8</f>
        <v>Projekti tunnus:</v>
      </c>
    </row>
    <row r="7" spans="1:15" s="24" customFormat="1" x14ac:dyDescent="0.25">
      <c r="A7" s="72"/>
    </row>
    <row r="8" spans="1:15" s="24" customFormat="1" x14ac:dyDescent="0.25">
      <c r="A8" s="72"/>
      <c r="C8" s="29"/>
      <c r="D8" s="29"/>
      <c r="E8" s="29"/>
      <c r="F8" s="29"/>
      <c r="G8" s="29"/>
      <c r="H8" s="29"/>
      <c r="I8" s="29"/>
      <c r="J8" s="29"/>
      <c r="K8" s="29"/>
      <c r="L8" s="29"/>
      <c r="M8" s="29"/>
      <c r="N8" s="29"/>
      <c r="O8" s="29"/>
    </row>
    <row r="9" spans="1:15" x14ac:dyDescent="0.25">
      <c r="A9" s="159" t="s">
        <v>140</v>
      </c>
      <c r="B9" s="159"/>
      <c r="C9" s="19"/>
      <c r="D9" s="19"/>
    </row>
    <row r="10" spans="1:15" ht="47.25" x14ac:dyDescent="0.25">
      <c r="A10" s="31"/>
      <c r="B10" s="32" t="s">
        <v>11</v>
      </c>
      <c r="C10" s="33" t="s">
        <v>141</v>
      </c>
      <c r="D10" s="33" t="s">
        <v>142</v>
      </c>
      <c r="E10" s="81" t="s">
        <v>143</v>
      </c>
      <c r="F10" s="81" t="s">
        <v>143</v>
      </c>
      <c r="G10" s="20" t="s">
        <v>13</v>
      </c>
    </row>
    <row r="11" spans="1:15" x14ac:dyDescent="0.25">
      <c r="A11" s="34">
        <v>1</v>
      </c>
      <c r="B11" s="35" t="s">
        <v>14</v>
      </c>
      <c r="C11" s="52">
        <f>'A. Eelarve'!C13</f>
        <v>278307.74</v>
      </c>
      <c r="D11" s="52">
        <f>E11+F11</f>
        <v>0</v>
      </c>
      <c r="E11" s="16">
        <f>E30*0.75</f>
        <v>0</v>
      </c>
      <c r="F11" s="16">
        <f>F30*0.75</f>
        <v>0</v>
      </c>
      <c r="G11" s="53">
        <f>'A. Eelarve'!D13</f>
        <v>75</v>
      </c>
    </row>
    <row r="12" spans="1:15" x14ac:dyDescent="0.25">
      <c r="A12" s="34">
        <v>2</v>
      </c>
      <c r="B12" s="35" t="s">
        <v>15</v>
      </c>
      <c r="C12" s="52">
        <f>'A. Eelarve'!C14</f>
        <v>92769.25</v>
      </c>
      <c r="D12" s="52">
        <f t="shared" ref="D12:D15" si="0">E12+F12</f>
        <v>0</v>
      </c>
      <c r="E12" s="16">
        <f>E30*0.25</f>
        <v>0</v>
      </c>
      <c r="F12" s="16">
        <f>F30*0.25</f>
        <v>0</v>
      </c>
      <c r="G12" s="53">
        <f>'A. Eelarve'!D14</f>
        <v>25</v>
      </c>
      <c r="H12" s="7"/>
    </row>
    <row r="13" spans="1:15" x14ac:dyDescent="0.25">
      <c r="A13" s="34">
        <v>3</v>
      </c>
      <c r="B13" s="35" t="s">
        <v>16</v>
      </c>
      <c r="C13" s="52">
        <f>'A. Eelarve'!C15</f>
        <v>0</v>
      </c>
      <c r="D13" s="52">
        <f t="shared" si="0"/>
        <v>0</v>
      </c>
      <c r="E13" s="16"/>
      <c r="F13" s="16"/>
      <c r="G13" s="53">
        <f>'A. Eelarve'!D15</f>
        <v>0</v>
      </c>
      <c r="H13" s="7"/>
    </row>
    <row r="14" spans="1:15" x14ac:dyDescent="0.25">
      <c r="A14" s="34">
        <v>4</v>
      </c>
      <c r="B14" s="35" t="s">
        <v>17</v>
      </c>
      <c r="C14" s="52">
        <f>'A. Eelarve'!C16</f>
        <v>0</v>
      </c>
      <c r="D14" s="52">
        <f t="shared" si="0"/>
        <v>0</v>
      </c>
      <c r="E14" s="16"/>
      <c r="F14" s="16"/>
      <c r="G14" s="53">
        <f>'A. Eelarve'!D16</f>
        <v>0</v>
      </c>
    </row>
    <row r="15" spans="1:15" x14ac:dyDescent="0.25">
      <c r="A15" s="34">
        <v>5</v>
      </c>
      <c r="B15" s="35" t="s">
        <v>18</v>
      </c>
      <c r="C15" s="52">
        <f>'A. Eelarve'!C17</f>
        <v>0</v>
      </c>
      <c r="D15" s="52">
        <f t="shared" si="0"/>
        <v>0</v>
      </c>
      <c r="E15" s="16"/>
      <c r="F15" s="16"/>
      <c r="G15" s="53">
        <f>'A. Eelarve'!D17</f>
        <v>0</v>
      </c>
    </row>
    <row r="16" spans="1:15" x14ac:dyDescent="0.25">
      <c r="A16" s="115" t="s">
        <v>19</v>
      </c>
      <c r="B16" s="116"/>
      <c r="C16" s="41">
        <f>SUM(C11:C15)</f>
        <v>371076.99</v>
      </c>
      <c r="D16" s="41">
        <f>SUM(D11:D15)</f>
        <v>0</v>
      </c>
      <c r="E16" s="41">
        <f>SUM(E11:E15)</f>
        <v>0</v>
      </c>
      <c r="F16" s="41">
        <f>SUM(F11:F15)</f>
        <v>0</v>
      </c>
      <c r="G16" s="21">
        <f>SUM(G11:G15)</f>
        <v>100</v>
      </c>
    </row>
    <row r="19" spans="1:10" x14ac:dyDescent="0.25">
      <c r="A19" s="9" t="s">
        <v>144</v>
      </c>
      <c r="C19" s="8"/>
      <c r="D19" s="7"/>
      <c r="E19" s="7"/>
      <c r="F19" s="7"/>
      <c r="G19" s="7"/>
    </row>
    <row r="20" spans="1:10" ht="78.75" customHeight="1" x14ac:dyDescent="0.25">
      <c r="A20" s="155" t="s">
        <v>145</v>
      </c>
      <c r="B20" s="155" t="s">
        <v>35</v>
      </c>
      <c r="C20" s="153" t="s">
        <v>146</v>
      </c>
      <c r="D20" s="25" t="s">
        <v>147</v>
      </c>
      <c r="E20" s="153" t="s">
        <v>143</v>
      </c>
      <c r="F20" s="153" t="s">
        <v>143</v>
      </c>
      <c r="G20" s="26" t="s">
        <v>148</v>
      </c>
    </row>
    <row r="21" spans="1:10" x14ac:dyDescent="0.25">
      <c r="A21" s="156"/>
      <c r="B21" s="156"/>
      <c r="C21" s="154"/>
      <c r="D21" s="5" t="s">
        <v>149</v>
      </c>
      <c r="E21" s="154"/>
      <c r="F21" s="154"/>
      <c r="G21" s="17"/>
    </row>
    <row r="22" spans="1:10" x14ac:dyDescent="0.25">
      <c r="A22" s="11" t="s">
        <v>41</v>
      </c>
      <c r="B22" s="11" t="s">
        <v>24</v>
      </c>
      <c r="C22" s="60">
        <f>'A. Eelarve'!C22</f>
        <v>160547.20000000001</v>
      </c>
      <c r="D22" s="60">
        <f>SUM(E22:F22)</f>
        <v>0</v>
      </c>
      <c r="E22" s="60">
        <f>'C1. Tööjõukulud'!G22</f>
        <v>0</v>
      </c>
      <c r="F22" s="60">
        <f>'C1. Tööjõukulud'!G48</f>
        <v>0</v>
      </c>
      <c r="G22" s="60">
        <f>IFERROR(ROUND(D22/C22*100,2),0)</f>
        <v>0</v>
      </c>
      <c r="J22"/>
    </row>
    <row r="23" spans="1:10" x14ac:dyDescent="0.25">
      <c r="A23" s="11" t="s">
        <v>59</v>
      </c>
      <c r="B23" s="83" t="s">
        <v>25</v>
      </c>
      <c r="C23" s="60">
        <f>'A. Eelarve'!C23</f>
        <v>0</v>
      </c>
      <c r="D23" s="60">
        <f>SUM(E23:F23)</f>
        <v>0</v>
      </c>
      <c r="E23" s="60">
        <f>'C2. Sõidu- ja lähetuskulud'!G22</f>
        <v>0</v>
      </c>
      <c r="F23" s="60">
        <f>'C2. Sõidu- ja lähetuskulud'!G40</f>
        <v>0</v>
      </c>
      <c r="G23" s="60">
        <f t="shared" ref="G23:G30" si="1">IFERROR(ROUND(D23/C23*100,2),0)</f>
        <v>0</v>
      </c>
      <c r="J23"/>
    </row>
    <row r="24" spans="1:10" x14ac:dyDescent="0.25">
      <c r="A24" s="11" t="s">
        <v>60</v>
      </c>
      <c r="B24" s="12" t="s">
        <v>26</v>
      </c>
      <c r="C24" s="60">
        <f>'A. Eelarve'!C24</f>
        <v>0</v>
      </c>
      <c r="D24" s="60">
        <f>'C3. Seadmed, kinnisvara'!G22</f>
        <v>0</v>
      </c>
      <c r="E24" s="60">
        <f>'C3. Seadmed, kinnisvara'!G22</f>
        <v>0</v>
      </c>
      <c r="F24" s="60">
        <f>'C3. Seadmed, kinnisvara'!G40</f>
        <v>0</v>
      </c>
      <c r="G24" s="60">
        <f>IFERROR(ROUND(D24/C24*100,2),0)</f>
        <v>0</v>
      </c>
    </row>
    <row r="25" spans="1:10" x14ac:dyDescent="0.25">
      <c r="A25" s="11" t="s">
        <v>61</v>
      </c>
      <c r="B25" s="84" t="s">
        <v>150</v>
      </c>
      <c r="C25" s="60">
        <f>'A. Eelarve'!C25</f>
        <v>0</v>
      </c>
      <c r="D25" s="60">
        <f>' C4. EL avalikustamise kulud'!G22</f>
        <v>0</v>
      </c>
      <c r="E25" s="60">
        <f>' C4. EL avalikustamise kulud'!G22</f>
        <v>0</v>
      </c>
      <c r="F25" s="60">
        <f>' C4. EL avalikustamise kulud'!G40</f>
        <v>0</v>
      </c>
      <c r="G25" s="60">
        <f>IFERROR(ROUND(D25/C25*100,2),0)</f>
        <v>0</v>
      </c>
    </row>
    <row r="26" spans="1:10" x14ac:dyDescent="0.25">
      <c r="A26" s="11" t="s">
        <v>151</v>
      </c>
      <c r="B26" s="84" t="s">
        <v>152</v>
      </c>
      <c r="C26" s="60">
        <f>'A. Eelarve'!C26</f>
        <v>186253.73</v>
      </c>
      <c r="D26" s="60">
        <f>' C5. Sihtrühmaga seotud kulud'!G23</f>
        <v>0</v>
      </c>
      <c r="E26" s="60">
        <f>' C5. Sihtrühmaga seotud kulud'!G23</f>
        <v>0</v>
      </c>
      <c r="F26" s="60">
        <f>' C5. Sihtrühmaga seotud kulud'!G41</f>
        <v>0</v>
      </c>
      <c r="G26" s="60">
        <f t="shared" si="1"/>
        <v>0</v>
      </c>
    </row>
    <row r="27" spans="1:10" x14ac:dyDescent="0.25">
      <c r="A27" s="11" t="s">
        <v>114</v>
      </c>
      <c r="B27" s="12" t="s">
        <v>29</v>
      </c>
      <c r="C27" s="60">
        <f>'A. Eelarve'!C27</f>
        <v>0</v>
      </c>
      <c r="D27" s="60">
        <f>'C6. Muud otsesed kulud'!G22</f>
        <v>0</v>
      </c>
      <c r="E27" s="60">
        <f>'C6. Muud otsesed kulud'!G22</f>
        <v>0</v>
      </c>
      <c r="F27" s="60">
        <f>'C6. Muud otsesed kulud'!G40</f>
        <v>0</v>
      </c>
      <c r="G27" s="60">
        <f t="shared" si="1"/>
        <v>0</v>
      </c>
    </row>
    <row r="28" spans="1:10" x14ac:dyDescent="0.25">
      <c r="A28" s="13"/>
      <c r="B28" s="14" t="s">
        <v>153</v>
      </c>
      <c r="C28" s="61">
        <f>SUM(C22:C27)</f>
        <v>346800.93000000005</v>
      </c>
      <c r="D28" s="61">
        <f t="shared" ref="D28:F28" si="2">SUM(D22:D27)</f>
        <v>0</v>
      </c>
      <c r="E28" s="61">
        <f t="shared" si="2"/>
        <v>0</v>
      </c>
      <c r="F28" s="61">
        <f t="shared" si="2"/>
        <v>0</v>
      </c>
      <c r="G28" s="61">
        <f t="shared" si="1"/>
        <v>0</v>
      </c>
    </row>
    <row r="29" spans="1:10" x14ac:dyDescent="0.25">
      <c r="A29" s="13"/>
      <c r="B29" s="14" t="s">
        <v>154</v>
      </c>
      <c r="C29" s="61">
        <f>'A. Eelarve'!C29</f>
        <v>24276.065100000007</v>
      </c>
      <c r="D29" s="61">
        <v>0</v>
      </c>
      <c r="E29" s="61">
        <v>0</v>
      </c>
      <c r="F29" s="61">
        <v>0</v>
      </c>
      <c r="G29" s="61">
        <f t="shared" si="1"/>
        <v>0</v>
      </c>
    </row>
    <row r="30" spans="1:10" x14ac:dyDescent="0.25">
      <c r="A30" s="10"/>
      <c r="B30" s="11" t="s">
        <v>117</v>
      </c>
      <c r="C30" s="60">
        <f>SUM(C28:C29)</f>
        <v>371076.99510000006</v>
      </c>
      <c r="D30" s="60">
        <f>SUM(D28:D29)</f>
        <v>0</v>
      </c>
      <c r="E30" s="60">
        <f t="shared" ref="E30:F30" si="3">SUM(E28:E29)</f>
        <v>0</v>
      </c>
      <c r="F30" s="60">
        <f t="shared" si="3"/>
        <v>0</v>
      </c>
      <c r="G30" s="60">
        <f t="shared" si="1"/>
        <v>0</v>
      </c>
    </row>
    <row r="31" spans="1:10" x14ac:dyDescent="0.25">
      <c r="A31"/>
      <c r="B31"/>
      <c r="C31"/>
      <c r="D31"/>
      <c r="F31" s="62"/>
    </row>
    <row r="32" spans="1:10" x14ac:dyDescent="0.25">
      <c r="A32" s="3"/>
      <c r="B32" s="68"/>
      <c r="C32" s="68"/>
      <c r="D32"/>
      <c r="E32"/>
    </row>
    <row r="33" spans="1:6" x14ac:dyDescent="0.25">
      <c r="A33" s="9" t="s">
        <v>155</v>
      </c>
    </row>
    <row r="34" spans="1:6" x14ac:dyDescent="0.25">
      <c r="A34" s="157" t="s">
        <v>156</v>
      </c>
      <c r="B34" s="158"/>
      <c r="C34" s="50" t="s">
        <v>157</v>
      </c>
      <c r="D34" s="50" t="s">
        <v>158</v>
      </c>
      <c r="E34"/>
      <c r="F34"/>
    </row>
    <row r="35" spans="1:6" ht="47.25" x14ac:dyDescent="0.25">
      <c r="A35" s="15">
        <v>1</v>
      </c>
      <c r="B35" s="2" t="s">
        <v>159</v>
      </c>
      <c r="C35" s="51"/>
      <c r="D35" s="27"/>
      <c r="E35"/>
      <c r="F35"/>
    </row>
    <row r="36" spans="1:6" x14ac:dyDescent="0.25">
      <c r="A36" s="15">
        <v>2</v>
      </c>
      <c r="B36" s="16" t="s">
        <v>160</v>
      </c>
      <c r="C36" s="51"/>
      <c r="D36" s="27"/>
      <c r="E36"/>
      <c r="F36"/>
    </row>
    <row r="37" spans="1:6" ht="47.25" x14ac:dyDescent="0.25">
      <c r="A37" s="15">
        <v>3</v>
      </c>
      <c r="B37" s="2" t="s">
        <v>161</v>
      </c>
      <c r="C37" s="51"/>
      <c r="D37" s="27"/>
      <c r="E37"/>
      <c r="F37"/>
    </row>
    <row r="38" spans="1:6" ht="47.25" x14ac:dyDescent="0.25">
      <c r="A38" s="15">
        <v>4</v>
      </c>
      <c r="B38" s="2" t="s">
        <v>162</v>
      </c>
      <c r="C38" s="51"/>
      <c r="D38" s="27"/>
      <c r="E38"/>
      <c r="F38"/>
    </row>
  </sheetData>
  <sheetProtection selectLockedCells="1"/>
  <dataConsolidate/>
  <mergeCells count="8">
    <mergeCell ref="F20:F21"/>
    <mergeCell ref="A20:A21"/>
    <mergeCell ref="B20:B21"/>
    <mergeCell ref="A34:B34"/>
    <mergeCell ref="A9:B9"/>
    <mergeCell ref="A16:B16"/>
    <mergeCell ref="C20:C21"/>
    <mergeCell ref="E20:E21"/>
  </mergeCells>
  <conditionalFormatting sqref="G16">
    <cfRule type="cellIs" dxfId="14" priority="52" operator="equal">
      <formula>0</formula>
    </cfRule>
    <cfRule type="cellIs" dxfId="13" priority="70" operator="lessThan">
      <formula>100</formula>
    </cfRule>
    <cfRule type="cellIs" dxfId="12" priority="71" operator="greaterThan">
      <formula>100</formula>
    </cfRule>
  </conditionalFormatting>
  <conditionalFormatting sqref="G22 G24:G25 G27:G28">
    <cfRule type="cellIs" dxfId="11" priority="62" operator="greaterThan">
      <formula>110</formula>
    </cfRule>
  </conditionalFormatting>
  <conditionalFormatting sqref="G30">
    <cfRule type="cellIs" dxfId="10" priority="56" operator="greaterThan">
      <formula>100</formula>
    </cfRule>
  </conditionalFormatting>
  <conditionalFormatting sqref="G23">
    <cfRule type="cellIs" dxfId="9" priority="51" operator="greaterThan">
      <formula>110</formula>
    </cfRule>
  </conditionalFormatting>
  <conditionalFormatting sqref="G26">
    <cfRule type="cellIs" dxfId="8" priority="50" operator="greaterThan">
      <formula>110</formula>
    </cfRule>
  </conditionalFormatting>
  <conditionalFormatting sqref="E29:G29">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D29*1.1</formula>
    </cfRule>
    <cfRule type="cellIs" dxfId="5" priority="13" stopIfTrue="1" operator="greaterThan">
      <formula>D29*1.1</formula>
    </cfRule>
    <cfRule type="cellIs" dxfId="4" priority="14" stopIfTrue="1" operator="greaterThan">
      <formula>"F11*1,1"</formula>
    </cfRule>
  </conditionalFormatting>
  <conditionalFormatting sqref="D29">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C29*1.1</formula>
    </cfRule>
    <cfRule type="cellIs" dxfId="1" priority="8" stopIfTrue="1" operator="greaterThan">
      <formula>C29*1.1</formula>
    </cfRule>
    <cfRule type="cellIs" dxfId="0" priority="9" stopIfTrue="1" operator="greaterThan">
      <formula>"F11*1,1"</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xr:uid="{00000000-0002-0000-0200-000000000000}"/>
    <dataValidation type="decimal" operator="equal" allowBlank="1" showInputMessage="1" showErrorMessage="1" errorTitle="Tähelepanu!" error="Tervik peab olema 100%" promptTitle="Tähelepanu!" prompt="Osakaalude summa peab olema 100%" sqref="G16"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G11:G15" xr:uid="{00000000-0002-0000-0200-000002000000}">
      <formula1>0</formula1>
      <formula2>75</formula2>
    </dataValidation>
    <dataValidation operator="equal" allowBlank="1" showErrorMessage="1" promptTitle="Tähelepanu!" prompt="AMIF tulu peab võrduma AMIF kuluga." sqref="B10" xr:uid="{00000000-0002-0000-0200-000003000000}"/>
    <dataValidation allowBlank="1" showInputMessage="1" showErrorMessage="1" promptTitle="Tähelepanu!" prompt="Kulud meetmete lõikes kokku peab olema võrdne projekti kulud kokku." sqref="C32" xr:uid="{00000000-0002-0000-0200-000004000000}"/>
    <dataValidation type="list" allowBlank="1" showInputMessage="1" showErrorMessage="1" errorTitle="Tähelepanu!" error="Vali sobiv vastus" promptTitle="Tähelepanu!" prompt="Vali sobiv vastus" sqref="C35:C38" xr:uid="{00000000-0002-0000-0200-000005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49"/>
  <sheetViews>
    <sheetView workbookViewId="0">
      <selection activeCell="J44" sqref="J44"/>
    </sheetView>
  </sheetViews>
  <sheetFormatPr defaultColWidth="9.140625" defaultRowHeight="15.75" x14ac:dyDescent="0.25"/>
  <cols>
    <col min="1" max="1" width="9.5703125" style="1" bestFit="1" customWidth="1"/>
    <col min="2" max="2" width="18.28515625" style="1" customWidth="1"/>
    <col min="3" max="3" width="25.5703125" style="1" customWidth="1"/>
    <col min="4" max="4" width="16.7109375" customWidth="1"/>
    <col min="5" max="5" width="15.7109375" customWidth="1"/>
    <col min="6" max="6" width="15.42578125" style="1" customWidth="1"/>
    <col min="7" max="7" width="9.85546875" style="1" bestFit="1" customWidth="1"/>
    <col min="8" max="16384" width="9.140625" style="1"/>
  </cols>
  <sheetData>
    <row r="1" spans="1:7" x14ac:dyDescent="0.25">
      <c r="A1" s="3" t="s">
        <v>163</v>
      </c>
      <c r="B1" s="3"/>
    </row>
    <row r="2" spans="1:7" x14ac:dyDescent="0.25">
      <c r="A2" s="3"/>
      <c r="B2" s="3"/>
    </row>
    <row r="3" spans="1:7" x14ac:dyDescent="0.25">
      <c r="A3" s="74" t="s">
        <v>164</v>
      </c>
    </row>
    <row r="4" spans="1:7" x14ac:dyDescent="0.25">
      <c r="A4" s="4"/>
      <c r="B4" s="162" t="s">
        <v>165</v>
      </c>
      <c r="C4" s="162"/>
      <c r="D4" s="162"/>
      <c r="E4" s="162"/>
      <c r="F4" s="162"/>
      <c r="G4" s="163" t="s">
        <v>12</v>
      </c>
    </row>
    <row r="5" spans="1:7" ht="31.5" x14ac:dyDescent="0.25">
      <c r="A5" s="87" t="s">
        <v>145</v>
      </c>
      <c r="B5" s="6" t="s">
        <v>166</v>
      </c>
      <c r="C5" s="6" t="s">
        <v>167</v>
      </c>
      <c r="D5" s="6" t="s">
        <v>168</v>
      </c>
      <c r="E5" s="6" t="s">
        <v>169</v>
      </c>
      <c r="F5" s="6" t="s">
        <v>170</v>
      </c>
      <c r="G5" s="163"/>
    </row>
    <row r="6" spans="1:7" s="24" customFormat="1" x14ac:dyDescent="0.25">
      <c r="A6" s="75" t="s">
        <v>171</v>
      </c>
      <c r="B6" s="75"/>
      <c r="C6" s="75"/>
      <c r="D6" s="76"/>
      <c r="E6" s="76"/>
      <c r="F6" s="75"/>
      <c r="G6" s="77"/>
    </row>
    <row r="7" spans="1:7" s="24" customFormat="1" x14ac:dyDescent="0.25">
      <c r="A7" s="75" t="s">
        <v>172</v>
      </c>
      <c r="B7" s="75"/>
      <c r="C7" s="75"/>
      <c r="D7" s="76"/>
      <c r="E7" s="76"/>
      <c r="F7" s="75"/>
      <c r="G7" s="77"/>
    </row>
    <row r="8" spans="1:7" s="24" customFormat="1" x14ac:dyDescent="0.25">
      <c r="A8" s="78" t="s">
        <v>173</v>
      </c>
      <c r="B8" s="75" t="s">
        <v>174</v>
      </c>
      <c r="C8" s="75" t="s">
        <v>175</v>
      </c>
      <c r="D8" s="79" t="s">
        <v>176</v>
      </c>
      <c r="E8" s="76">
        <v>42425</v>
      </c>
      <c r="F8" s="75" t="s">
        <v>177</v>
      </c>
      <c r="G8" s="77"/>
    </row>
    <row r="9" spans="1:7" s="24" customFormat="1" ht="63" x14ac:dyDescent="0.25">
      <c r="A9" s="75" t="s">
        <v>178</v>
      </c>
      <c r="B9" s="75" t="s">
        <v>179</v>
      </c>
      <c r="C9" s="75" t="s">
        <v>175</v>
      </c>
      <c r="D9" s="79" t="s">
        <v>176</v>
      </c>
      <c r="E9" s="76">
        <v>42425</v>
      </c>
      <c r="F9" s="80" t="s">
        <v>180</v>
      </c>
      <c r="G9" s="77"/>
    </row>
    <row r="10" spans="1:7" s="24" customFormat="1" x14ac:dyDescent="0.25">
      <c r="A10" s="75" t="s">
        <v>181</v>
      </c>
      <c r="B10" s="75"/>
      <c r="C10" s="75"/>
      <c r="D10" s="79"/>
      <c r="E10" s="76"/>
      <c r="F10" s="80"/>
      <c r="G10" s="77"/>
    </row>
    <row r="11" spans="1:7" s="24" customFormat="1" x14ac:dyDescent="0.25">
      <c r="A11" s="75" t="s">
        <v>182</v>
      </c>
      <c r="B11" s="75" t="s">
        <v>179</v>
      </c>
      <c r="C11" s="75" t="s">
        <v>175</v>
      </c>
      <c r="D11" s="79" t="s">
        <v>176</v>
      </c>
      <c r="E11" s="76">
        <v>42425</v>
      </c>
      <c r="F11" s="75" t="s">
        <v>177</v>
      </c>
      <c r="G11" s="77"/>
    </row>
    <row r="12" spans="1:7" s="24" customFormat="1" ht="63" x14ac:dyDescent="0.25">
      <c r="A12" s="75" t="s">
        <v>183</v>
      </c>
      <c r="B12" s="75" t="s">
        <v>179</v>
      </c>
      <c r="C12" s="75" t="s">
        <v>175</v>
      </c>
      <c r="D12" s="79" t="s">
        <v>176</v>
      </c>
      <c r="E12" s="76">
        <v>42425</v>
      </c>
      <c r="F12" s="80" t="s">
        <v>180</v>
      </c>
      <c r="G12" s="77"/>
    </row>
    <row r="13" spans="1:7" s="24" customFormat="1" x14ac:dyDescent="0.25">
      <c r="A13" s="22"/>
      <c r="B13" s="22"/>
      <c r="C13" s="22"/>
      <c r="D13" s="23"/>
      <c r="E13" s="22"/>
      <c r="F13" s="22"/>
      <c r="G13" s="56"/>
    </row>
    <row r="14" spans="1:7" s="24" customFormat="1" x14ac:dyDescent="0.25">
      <c r="A14" s="22"/>
      <c r="B14" s="22"/>
      <c r="C14" s="22"/>
      <c r="D14" s="23"/>
      <c r="E14" s="22"/>
      <c r="F14" s="22"/>
      <c r="G14" s="56"/>
    </row>
    <row r="15" spans="1:7" s="24" customFormat="1" x14ac:dyDescent="0.25">
      <c r="A15" s="22"/>
      <c r="B15" s="22"/>
      <c r="C15" s="22"/>
      <c r="D15" s="23"/>
      <c r="E15" s="22"/>
      <c r="F15" s="22"/>
      <c r="G15" s="56"/>
    </row>
    <row r="16" spans="1:7" s="24" customFormat="1" x14ac:dyDescent="0.25">
      <c r="A16" s="22"/>
      <c r="B16" s="22"/>
      <c r="C16" s="22"/>
      <c r="D16" s="23"/>
      <c r="E16" s="22"/>
      <c r="F16" s="22"/>
      <c r="G16" s="56"/>
    </row>
    <row r="17" spans="1:7" s="24" customFormat="1" x14ac:dyDescent="0.25">
      <c r="A17" s="22"/>
      <c r="B17" s="22"/>
      <c r="C17" s="22"/>
      <c r="D17" s="23"/>
      <c r="E17" s="22"/>
      <c r="F17" s="22"/>
      <c r="G17" s="56"/>
    </row>
    <row r="18" spans="1:7" s="24" customFormat="1" x14ac:dyDescent="0.25">
      <c r="A18" s="22"/>
      <c r="B18" s="22"/>
      <c r="C18" s="22"/>
      <c r="D18" s="23"/>
      <c r="E18" s="22"/>
      <c r="F18" s="22"/>
      <c r="G18" s="56"/>
    </row>
    <row r="19" spans="1:7" s="24" customFormat="1" x14ac:dyDescent="0.25">
      <c r="A19" s="22"/>
      <c r="B19" s="22"/>
      <c r="C19" s="22"/>
      <c r="D19" s="23"/>
      <c r="E19" s="22"/>
      <c r="F19" s="22"/>
      <c r="G19" s="56"/>
    </row>
    <row r="20" spans="1:7" s="24" customFormat="1" x14ac:dyDescent="0.25">
      <c r="A20" s="22"/>
      <c r="B20" s="22"/>
      <c r="C20" s="22"/>
      <c r="D20" s="23"/>
      <c r="E20" s="22"/>
      <c r="F20" s="22"/>
      <c r="G20" s="56"/>
    </row>
    <row r="21" spans="1:7" s="24" customFormat="1" x14ac:dyDescent="0.25">
      <c r="A21" s="22"/>
      <c r="B21" s="22"/>
      <c r="C21" s="22"/>
      <c r="D21" s="23"/>
      <c r="E21" s="22"/>
      <c r="F21" s="22"/>
      <c r="G21" s="56"/>
    </row>
    <row r="22" spans="1:7" s="24" customFormat="1" x14ac:dyDescent="0.25">
      <c r="A22" s="22"/>
      <c r="B22" s="22"/>
      <c r="C22" s="22"/>
      <c r="D22" s="23"/>
      <c r="E22" s="22"/>
      <c r="F22" s="22"/>
      <c r="G22" s="56"/>
    </row>
    <row r="23" spans="1:7" s="24" customFormat="1" x14ac:dyDescent="0.25">
      <c r="A23" s="22"/>
      <c r="B23" s="22"/>
      <c r="C23" s="22"/>
      <c r="D23" s="23"/>
      <c r="E23" s="22"/>
      <c r="F23" s="22"/>
      <c r="G23" s="56"/>
    </row>
    <row r="24" spans="1:7" s="24" customFormat="1" x14ac:dyDescent="0.25">
      <c r="A24" s="22"/>
      <c r="B24" s="22"/>
      <c r="C24" s="22"/>
      <c r="D24" s="23"/>
      <c r="E24" s="22"/>
      <c r="F24" s="22"/>
      <c r="G24" s="56"/>
    </row>
    <row r="25" spans="1:7" s="24" customFormat="1" x14ac:dyDescent="0.25">
      <c r="A25" s="22"/>
      <c r="B25" s="22"/>
      <c r="C25" s="22"/>
      <c r="D25" s="23"/>
      <c r="E25" s="22"/>
      <c r="F25" s="22"/>
      <c r="G25" s="56"/>
    </row>
    <row r="26" spans="1:7" s="24" customFormat="1" x14ac:dyDescent="0.25">
      <c r="A26" s="22"/>
      <c r="B26" s="22"/>
      <c r="C26" s="22"/>
      <c r="D26" s="23"/>
      <c r="E26" s="22"/>
      <c r="F26" s="22"/>
      <c r="G26" s="56"/>
    </row>
    <row r="27" spans="1:7" s="24" customFormat="1" x14ac:dyDescent="0.25">
      <c r="A27" s="22"/>
      <c r="B27" s="22"/>
      <c r="C27" s="22"/>
      <c r="D27" s="23"/>
      <c r="E27" s="23"/>
      <c r="F27" s="22"/>
      <c r="G27" s="56"/>
    </row>
    <row r="28" spans="1:7" s="24" customFormat="1" x14ac:dyDescent="0.25">
      <c r="A28" s="22"/>
      <c r="B28" s="22"/>
      <c r="C28" s="22"/>
      <c r="D28" s="23"/>
      <c r="E28" s="23"/>
      <c r="F28" s="22"/>
      <c r="G28" s="56"/>
    </row>
    <row r="29" spans="1:7" x14ac:dyDescent="0.25">
      <c r="A29" s="164" t="s">
        <v>184</v>
      </c>
      <c r="B29" s="165"/>
      <c r="C29" s="165"/>
      <c r="D29" s="165"/>
      <c r="E29" s="165"/>
      <c r="F29" s="166"/>
      <c r="G29" s="63">
        <f>SUM(G6:G28)</f>
        <v>0</v>
      </c>
    </row>
    <row r="30" spans="1:7" s="24" customFormat="1" x14ac:dyDescent="0.25">
      <c r="A30" s="22"/>
      <c r="B30" s="22"/>
      <c r="C30" s="22"/>
      <c r="D30" s="23"/>
      <c r="E30" s="23"/>
      <c r="F30" s="22"/>
      <c r="G30" s="56"/>
    </row>
    <row r="31" spans="1:7" s="24" customFormat="1" x14ac:dyDescent="0.25">
      <c r="A31" s="22"/>
      <c r="B31" s="22"/>
      <c r="C31" s="22"/>
      <c r="D31" s="23"/>
      <c r="E31" s="22"/>
      <c r="F31" s="22"/>
      <c r="G31" s="56"/>
    </row>
    <row r="32" spans="1:7" s="24" customFormat="1" x14ac:dyDescent="0.25">
      <c r="A32" s="22"/>
      <c r="B32" s="22"/>
      <c r="C32" s="22"/>
      <c r="D32" s="23"/>
      <c r="E32" s="22"/>
      <c r="F32" s="22"/>
      <c r="G32" s="56"/>
    </row>
    <row r="33" spans="1:7" s="24" customFormat="1" x14ac:dyDescent="0.25">
      <c r="A33" s="22"/>
      <c r="B33" s="22"/>
      <c r="C33" s="22"/>
      <c r="D33" s="23"/>
      <c r="E33" s="23"/>
      <c r="F33" s="22"/>
      <c r="G33" s="56"/>
    </row>
    <row r="34" spans="1:7" s="24" customFormat="1" x14ac:dyDescent="0.25">
      <c r="A34" s="22"/>
      <c r="B34" s="22"/>
      <c r="C34" s="22"/>
      <c r="D34" s="23"/>
      <c r="E34" s="22"/>
      <c r="F34" s="22"/>
      <c r="G34" s="56"/>
    </row>
    <row r="35" spans="1:7" s="24" customFormat="1" x14ac:dyDescent="0.25">
      <c r="A35" s="22"/>
      <c r="B35" s="22"/>
      <c r="C35" s="22"/>
      <c r="D35" s="23"/>
      <c r="E35" s="22"/>
      <c r="F35" s="22"/>
      <c r="G35" s="56"/>
    </row>
    <row r="36" spans="1:7" s="24" customFormat="1" x14ac:dyDescent="0.25">
      <c r="A36" s="22"/>
      <c r="B36" s="22"/>
      <c r="C36" s="22"/>
      <c r="D36" s="23"/>
      <c r="E36" s="22"/>
      <c r="F36" s="22"/>
      <c r="G36" s="56"/>
    </row>
    <row r="37" spans="1:7" s="24" customFormat="1" x14ac:dyDescent="0.25">
      <c r="A37" s="22"/>
      <c r="B37" s="22"/>
      <c r="C37" s="22"/>
      <c r="D37" s="23"/>
      <c r="E37" s="22"/>
      <c r="F37" s="22"/>
      <c r="G37" s="56"/>
    </row>
    <row r="38" spans="1:7" s="24" customFormat="1" x14ac:dyDescent="0.25">
      <c r="A38" s="22"/>
      <c r="B38" s="22"/>
      <c r="C38" s="22"/>
      <c r="D38" s="23"/>
      <c r="E38" s="22"/>
      <c r="F38" s="22"/>
      <c r="G38" s="56"/>
    </row>
    <row r="39" spans="1:7" s="24" customFormat="1" x14ac:dyDescent="0.25">
      <c r="A39" s="22"/>
      <c r="B39" s="22"/>
      <c r="C39" s="22"/>
      <c r="D39" s="23"/>
      <c r="E39" s="22"/>
      <c r="F39" s="22"/>
      <c r="G39" s="56"/>
    </row>
    <row r="40" spans="1:7" s="24" customFormat="1" x14ac:dyDescent="0.25">
      <c r="A40" s="22"/>
      <c r="B40" s="22"/>
      <c r="C40" s="22"/>
      <c r="D40" s="23"/>
      <c r="E40" s="22"/>
      <c r="F40" s="22"/>
      <c r="G40" s="56"/>
    </row>
    <row r="41" spans="1:7" s="24" customFormat="1" x14ac:dyDescent="0.25">
      <c r="A41" s="22"/>
      <c r="B41" s="22"/>
      <c r="C41" s="22"/>
      <c r="D41" s="23"/>
      <c r="E41" s="22"/>
      <c r="F41" s="22"/>
      <c r="G41" s="56"/>
    </row>
    <row r="42" spans="1:7" s="24" customFormat="1" x14ac:dyDescent="0.25">
      <c r="A42" s="22"/>
      <c r="B42" s="22"/>
      <c r="C42" s="22"/>
      <c r="D42" s="23"/>
      <c r="E42" s="22"/>
      <c r="F42" s="22"/>
      <c r="G42" s="56"/>
    </row>
    <row r="43" spans="1:7" s="24" customFormat="1" x14ac:dyDescent="0.25">
      <c r="A43" s="22"/>
      <c r="B43" s="22"/>
      <c r="C43" s="22"/>
      <c r="D43" s="23"/>
      <c r="E43" s="22"/>
      <c r="F43" s="22"/>
      <c r="G43" s="56"/>
    </row>
    <row r="44" spans="1:7" s="24" customFormat="1" x14ac:dyDescent="0.25">
      <c r="A44" s="22"/>
      <c r="B44" s="22"/>
      <c r="C44" s="22"/>
      <c r="D44" s="23"/>
      <c r="E44" s="22"/>
      <c r="F44" s="22"/>
      <c r="G44" s="56"/>
    </row>
    <row r="45" spans="1:7" s="24" customFormat="1" x14ac:dyDescent="0.25">
      <c r="A45" s="22"/>
      <c r="B45" s="22"/>
      <c r="C45" s="22"/>
      <c r="D45" s="23"/>
      <c r="E45" s="22"/>
      <c r="F45" s="22"/>
      <c r="G45" s="56"/>
    </row>
    <row r="46" spans="1:7" s="24" customFormat="1" x14ac:dyDescent="0.25">
      <c r="A46" s="22"/>
      <c r="B46" s="22"/>
      <c r="C46" s="22"/>
      <c r="D46" s="23"/>
      <c r="E46" s="22"/>
      <c r="F46" s="22"/>
      <c r="G46" s="56"/>
    </row>
    <row r="47" spans="1:7" s="24" customFormat="1" x14ac:dyDescent="0.25">
      <c r="A47" s="22"/>
      <c r="B47" s="22"/>
      <c r="C47" s="22"/>
      <c r="D47" s="23"/>
      <c r="E47" s="23"/>
      <c r="F47" s="22"/>
      <c r="G47" s="56"/>
    </row>
    <row r="48" spans="1:7" x14ac:dyDescent="0.25">
      <c r="A48" s="164" t="s">
        <v>184</v>
      </c>
      <c r="B48" s="165"/>
      <c r="C48" s="165"/>
      <c r="D48" s="165"/>
      <c r="E48" s="165"/>
      <c r="F48" s="166"/>
      <c r="G48" s="63">
        <f>SUM(G30:G47)</f>
        <v>0</v>
      </c>
    </row>
    <row r="49" spans="1:7" x14ac:dyDescent="0.25">
      <c r="A49" s="160" t="s">
        <v>185</v>
      </c>
      <c r="B49" s="160"/>
      <c r="C49" s="161"/>
      <c r="D49" s="4"/>
      <c r="E49" s="4"/>
      <c r="F49" s="4"/>
      <c r="G49" s="63">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G41"/>
  <sheetViews>
    <sheetView workbookViewId="0">
      <selection activeCell="J24" sqref="J24"/>
    </sheetView>
  </sheetViews>
  <sheetFormatPr defaultColWidth="9.140625" defaultRowHeight="15.75" x14ac:dyDescent="0.25"/>
  <cols>
    <col min="1" max="1" width="9.140625" style="1"/>
    <col min="2" max="2" width="18.28515625" style="1" customWidth="1"/>
    <col min="3" max="3" width="13.85546875" style="1" customWidth="1"/>
    <col min="4" max="4" width="9.7109375" customWidth="1"/>
    <col min="5" max="5" width="15.7109375" customWidth="1"/>
    <col min="6" max="6" width="37.7109375" style="1" customWidth="1"/>
    <col min="7" max="16384" width="9.140625" style="1"/>
  </cols>
  <sheetData>
    <row r="1" spans="1:7" x14ac:dyDescent="0.25">
      <c r="A1" s="3" t="s">
        <v>186</v>
      </c>
      <c r="B1" s="3"/>
    </row>
    <row r="2" spans="1:7" x14ac:dyDescent="0.25">
      <c r="A2" s="74" t="s">
        <v>187</v>
      </c>
    </row>
    <row r="3" spans="1:7" x14ac:dyDescent="0.25">
      <c r="A3" s="4"/>
      <c r="B3" s="162" t="s">
        <v>165</v>
      </c>
      <c r="C3" s="162"/>
      <c r="D3" s="162"/>
      <c r="E3" s="162"/>
      <c r="F3" s="162"/>
      <c r="G3" s="163" t="s">
        <v>12</v>
      </c>
    </row>
    <row r="4" spans="1:7" ht="47.25" x14ac:dyDescent="0.25">
      <c r="A4" s="87" t="s">
        <v>145</v>
      </c>
      <c r="B4" s="6" t="s">
        <v>166</v>
      </c>
      <c r="C4" s="6" t="s">
        <v>167</v>
      </c>
      <c r="D4" s="6" t="s">
        <v>168</v>
      </c>
      <c r="E4" s="6" t="s">
        <v>169</v>
      </c>
      <c r="F4" s="6" t="s">
        <v>170</v>
      </c>
      <c r="G4" s="163"/>
    </row>
    <row r="5" spans="1:7" s="24" customFormat="1" x14ac:dyDescent="0.25">
      <c r="A5" s="75" t="s">
        <v>171</v>
      </c>
      <c r="B5" s="75"/>
      <c r="C5" s="75"/>
      <c r="D5" s="76"/>
      <c r="E5" s="76"/>
      <c r="F5" s="75"/>
      <c r="G5" s="56"/>
    </row>
    <row r="6" spans="1:7" s="24" customFormat="1" x14ac:dyDescent="0.25">
      <c r="A6" s="75" t="s">
        <v>188</v>
      </c>
      <c r="B6" s="75"/>
      <c r="C6" s="75"/>
      <c r="D6" s="76"/>
      <c r="E6" s="76"/>
      <c r="F6" s="75"/>
      <c r="G6" s="56"/>
    </row>
    <row r="7" spans="1:7" s="24" customFormat="1" ht="47.25" x14ac:dyDescent="0.25">
      <c r="A7" s="78" t="s">
        <v>173</v>
      </c>
      <c r="B7" s="75" t="s">
        <v>189</v>
      </c>
      <c r="C7" s="75" t="s">
        <v>190</v>
      </c>
      <c r="D7" s="79" t="s">
        <v>191</v>
      </c>
      <c r="E7" s="76">
        <v>43156</v>
      </c>
      <c r="F7" s="80" t="s">
        <v>192</v>
      </c>
      <c r="G7" s="99"/>
    </row>
    <row r="8" spans="1:7" s="24" customFormat="1" x14ac:dyDescent="0.25">
      <c r="A8" s="22"/>
      <c r="B8" s="22"/>
      <c r="C8" s="22"/>
      <c r="D8" s="22"/>
      <c r="E8" s="22"/>
      <c r="F8" s="22"/>
      <c r="G8" s="56"/>
    </row>
    <row r="9" spans="1:7" s="24" customFormat="1" x14ac:dyDescent="0.25">
      <c r="A9" s="22"/>
      <c r="B9" s="22"/>
      <c r="C9" s="22"/>
      <c r="D9" s="22"/>
      <c r="E9" s="22"/>
      <c r="F9" s="22"/>
      <c r="G9" s="56"/>
    </row>
    <row r="10" spans="1:7" s="24" customFormat="1" x14ac:dyDescent="0.25">
      <c r="A10" s="22"/>
      <c r="B10" s="22"/>
      <c r="C10" s="22"/>
      <c r="D10" s="22"/>
      <c r="E10" s="22"/>
      <c r="F10" s="22"/>
      <c r="G10" s="56"/>
    </row>
    <row r="11" spans="1:7" s="24" customFormat="1" x14ac:dyDescent="0.25">
      <c r="A11" s="22"/>
      <c r="B11" s="22"/>
      <c r="C11" s="22"/>
      <c r="D11" s="22"/>
      <c r="E11" s="22"/>
      <c r="F11" s="22"/>
      <c r="G11" s="56"/>
    </row>
    <row r="12" spans="1:7" s="24" customFormat="1" x14ac:dyDescent="0.25">
      <c r="A12" s="22"/>
      <c r="B12" s="22"/>
      <c r="C12" s="22"/>
      <c r="D12" s="22"/>
      <c r="E12" s="22"/>
      <c r="F12" s="22"/>
      <c r="G12" s="56"/>
    </row>
    <row r="13" spans="1:7" s="24" customFormat="1" x14ac:dyDescent="0.25">
      <c r="A13" s="22"/>
      <c r="B13" s="22"/>
      <c r="C13" s="22"/>
      <c r="D13" s="22"/>
      <c r="E13" s="22"/>
      <c r="F13" s="22"/>
      <c r="G13" s="56"/>
    </row>
    <row r="14" spans="1:7" s="24" customFormat="1" x14ac:dyDescent="0.25">
      <c r="A14" s="22"/>
      <c r="B14" s="22"/>
      <c r="C14" s="22"/>
      <c r="D14" s="22"/>
      <c r="E14" s="22"/>
      <c r="F14" s="22"/>
      <c r="G14" s="56"/>
    </row>
    <row r="15" spans="1:7" s="24" customFormat="1" x14ac:dyDescent="0.25">
      <c r="A15" s="22"/>
      <c r="B15" s="22"/>
      <c r="C15" s="22"/>
      <c r="D15" s="22"/>
      <c r="E15" s="22"/>
      <c r="F15" s="22"/>
      <c r="G15" s="56"/>
    </row>
    <row r="16" spans="1:7" s="24" customFormat="1" x14ac:dyDescent="0.25">
      <c r="A16" s="22"/>
      <c r="B16" s="22"/>
      <c r="C16" s="22"/>
      <c r="D16" s="22"/>
      <c r="E16" s="22"/>
      <c r="F16" s="22"/>
      <c r="G16" s="56"/>
    </row>
    <row r="17" spans="1:7" s="24" customFormat="1" x14ac:dyDescent="0.25">
      <c r="A17" s="22"/>
      <c r="B17" s="22"/>
      <c r="C17" s="22"/>
      <c r="D17" s="22"/>
      <c r="E17" s="22"/>
      <c r="F17" s="22"/>
      <c r="G17" s="56"/>
    </row>
    <row r="18" spans="1:7" s="24" customFormat="1" x14ac:dyDescent="0.25">
      <c r="A18" s="22"/>
      <c r="B18" s="22"/>
      <c r="C18" s="22"/>
      <c r="D18" s="22"/>
      <c r="E18" s="22"/>
      <c r="F18" s="22"/>
      <c r="G18" s="56"/>
    </row>
    <row r="19" spans="1:7" s="24" customFormat="1" x14ac:dyDescent="0.25">
      <c r="A19" s="22"/>
      <c r="B19" s="22"/>
      <c r="C19" s="22"/>
      <c r="D19" s="22"/>
      <c r="E19" s="22"/>
      <c r="F19" s="22"/>
      <c r="G19" s="56"/>
    </row>
    <row r="20" spans="1:7" s="24" customFormat="1" x14ac:dyDescent="0.25">
      <c r="A20" s="22"/>
      <c r="B20" s="22"/>
      <c r="C20" s="22"/>
      <c r="D20" s="22"/>
      <c r="E20" s="22"/>
      <c r="F20" s="22"/>
      <c r="G20" s="56"/>
    </row>
    <row r="21" spans="1:7" s="24" customFormat="1" x14ac:dyDescent="0.25">
      <c r="A21" s="22"/>
      <c r="B21" s="22"/>
      <c r="C21" s="22"/>
      <c r="D21" s="22"/>
      <c r="E21" s="23"/>
      <c r="F21" s="22"/>
      <c r="G21" s="56"/>
    </row>
    <row r="22" spans="1:7" x14ac:dyDescent="0.25">
      <c r="A22" s="164" t="s">
        <v>184</v>
      </c>
      <c r="B22" s="165"/>
      <c r="C22" s="165"/>
      <c r="D22" s="165"/>
      <c r="E22" s="165"/>
      <c r="F22" s="166"/>
      <c r="G22" s="63">
        <f>SUM(G5:G21)</f>
        <v>0</v>
      </c>
    </row>
    <row r="23" spans="1:7" s="24" customFormat="1" x14ac:dyDescent="0.25">
      <c r="A23" s="22"/>
      <c r="B23" s="22"/>
      <c r="C23" s="22"/>
      <c r="D23" s="22"/>
      <c r="E23" s="23"/>
      <c r="F23" s="22"/>
      <c r="G23" s="56"/>
    </row>
    <row r="24" spans="1:7" s="24" customFormat="1" x14ac:dyDescent="0.25">
      <c r="A24" s="22"/>
      <c r="B24" s="22"/>
      <c r="C24" s="22"/>
      <c r="D24" s="22"/>
      <c r="E24" s="22"/>
      <c r="F24" s="22"/>
      <c r="G24" s="56"/>
    </row>
    <row r="25" spans="1:7" s="24" customFormat="1" x14ac:dyDescent="0.25">
      <c r="A25" s="22"/>
      <c r="B25" s="22"/>
      <c r="C25" s="22"/>
      <c r="D25" s="22"/>
      <c r="E25" s="22"/>
      <c r="F25" s="22"/>
      <c r="G25" s="56"/>
    </row>
    <row r="26" spans="1:7" s="24" customFormat="1" x14ac:dyDescent="0.25">
      <c r="A26" s="22"/>
      <c r="B26" s="22"/>
      <c r="C26" s="22"/>
      <c r="D26" s="22"/>
      <c r="E26" s="22"/>
      <c r="F26" s="22"/>
      <c r="G26" s="56"/>
    </row>
    <row r="27" spans="1:7" s="24" customFormat="1" x14ac:dyDescent="0.25">
      <c r="A27" s="22"/>
      <c r="B27" s="22"/>
      <c r="C27" s="22"/>
      <c r="D27" s="22"/>
      <c r="E27" s="22"/>
      <c r="F27" s="22"/>
      <c r="G27" s="56"/>
    </row>
    <row r="28" spans="1:7" s="24" customFormat="1" x14ac:dyDescent="0.25">
      <c r="A28" s="22"/>
      <c r="B28" s="22"/>
      <c r="C28" s="22"/>
      <c r="D28" s="22"/>
      <c r="E28" s="22"/>
      <c r="F28" s="22"/>
      <c r="G28" s="56"/>
    </row>
    <row r="29" spans="1:7" s="24" customFormat="1" x14ac:dyDescent="0.25">
      <c r="A29" s="22"/>
      <c r="B29" s="22"/>
      <c r="C29" s="22"/>
      <c r="D29" s="22"/>
      <c r="E29" s="22"/>
      <c r="F29" s="22"/>
      <c r="G29" s="56"/>
    </row>
    <row r="30" spans="1:7" s="24" customFormat="1" x14ac:dyDescent="0.25">
      <c r="A30" s="22"/>
      <c r="B30" s="22"/>
      <c r="C30" s="22"/>
      <c r="D30" s="22"/>
      <c r="E30" s="22"/>
      <c r="F30" s="22"/>
      <c r="G30" s="56"/>
    </row>
    <row r="31" spans="1:7" s="24" customFormat="1" x14ac:dyDescent="0.25">
      <c r="A31" s="22"/>
      <c r="B31" s="22"/>
      <c r="C31" s="22"/>
      <c r="D31" s="22"/>
      <c r="E31" s="22"/>
      <c r="F31" s="22"/>
      <c r="G31" s="56"/>
    </row>
    <row r="32" spans="1:7" s="24" customFormat="1" x14ac:dyDescent="0.25">
      <c r="A32" s="22"/>
      <c r="B32" s="22"/>
      <c r="C32" s="22"/>
      <c r="D32" s="22"/>
      <c r="E32" s="22"/>
      <c r="F32" s="22"/>
      <c r="G32" s="56"/>
    </row>
    <row r="33" spans="1:7" s="24" customFormat="1" x14ac:dyDescent="0.25">
      <c r="A33" s="22"/>
      <c r="B33" s="22"/>
      <c r="C33" s="22"/>
      <c r="D33" s="22"/>
      <c r="E33" s="22"/>
      <c r="F33" s="22"/>
      <c r="G33" s="56"/>
    </row>
    <row r="34" spans="1:7" s="24" customFormat="1" x14ac:dyDescent="0.25">
      <c r="A34" s="22"/>
      <c r="B34" s="22"/>
      <c r="C34" s="22"/>
      <c r="D34" s="22"/>
      <c r="E34" s="22"/>
      <c r="F34" s="22"/>
      <c r="G34" s="56"/>
    </row>
    <row r="35" spans="1:7" s="24" customFormat="1" x14ac:dyDescent="0.25">
      <c r="A35" s="22"/>
      <c r="B35" s="22"/>
      <c r="C35" s="22"/>
      <c r="D35" s="22"/>
      <c r="E35" s="22"/>
      <c r="F35" s="22"/>
      <c r="G35" s="56"/>
    </row>
    <row r="36" spans="1:7" s="24" customFormat="1" x14ac:dyDescent="0.25">
      <c r="A36" s="22"/>
      <c r="B36" s="22"/>
      <c r="C36" s="22"/>
      <c r="D36" s="22"/>
      <c r="E36" s="22"/>
      <c r="F36" s="22"/>
      <c r="G36" s="56"/>
    </row>
    <row r="37" spans="1:7" s="24" customFormat="1" x14ac:dyDescent="0.25">
      <c r="A37" s="22"/>
      <c r="B37" s="22"/>
      <c r="C37" s="22"/>
      <c r="D37" s="22"/>
      <c r="E37" s="22"/>
      <c r="F37" s="22"/>
      <c r="G37" s="56"/>
    </row>
    <row r="38" spans="1:7" s="24" customFormat="1" x14ac:dyDescent="0.25">
      <c r="A38" s="22"/>
      <c r="B38" s="22"/>
      <c r="C38" s="22"/>
      <c r="D38" s="22"/>
      <c r="E38" s="22"/>
      <c r="F38" s="22"/>
      <c r="G38" s="56"/>
    </row>
    <row r="39" spans="1:7" s="24" customFormat="1" x14ac:dyDescent="0.25">
      <c r="A39" s="22"/>
      <c r="B39" s="22"/>
      <c r="C39" s="22"/>
      <c r="D39" s="22"/>
      <c r="E39" s="23"/>
      <c r="F39" s="22"/>
      <c r="G39" s="56"/>
    </row>
    <row r="40" spans="1:7" x14ac:dyDescent="0.25">
      <c r="A40" s="164" t="s">
        <v>184</v>
      </c>
      <c r="B40" s="165"/>
      <c r="C40" s="165"/>
      <c r="D40" s="165"/>
      <c r="E40" s="165"/>
      <c r="F40" s="166"/>
      <c r="G40" s="63">
        <f>SUM(G23:G39)</f>
        <v>0</v>
      </c>
    </row>
    <row r="41" spans="1:7" x14ac:dyDescent="0.25">
      <c r="A41" s="160" t="s">
        <v>193</v>
      </c>
      <c r="B41" s="160"/>
      <c r="C41" s="161"/>
      <c r="D41" s="4"/>
      <c r="E41" s="4"/>
      <c r="F41" s="4"/>
      <c r="G41" s="63">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G41"/>
  <sheetViews>
    <sheetView zoomScaleNormal="100" workbookViewId="0">
      <selection activeCell="J37" sqref="J37"/>
    </sheetView>
  </sheetViews>
  <sheetFormatPr defaultColWidth="9.140625" defaultRowHeight="15.75" x14ac:dyDescent="0.25"/>
  <cols>
    <col min="1" max="1" width="9.140625" style="1"/>
    <col min="2" max="2" width="18.28515625" style="1" customWidth="1"/>
    <col min="3" max="3" width="25.5703125" style="1" customWidth="1"/>
    <col min="4" max="4" width="16.7109375" customWidth="1"/>
    <col min="5" max="5" width="15.7109375" customWidth="1"/>
    <col min="6" max="6" width="15.42578125" style="1" customWidth="1"/>
    <col min="7" max="16384" width="9.140625" style="1"/>
  </cols>
  <sheetData>
    <row r="1" spans="1:7" x14ac:dyDescent="0.25">
      <c r="A1" s="3" t="s">
        <v>194</v>
      </c>
      <c r="B1" s="3"/>
    </row>
    <row r="2" spans="1:7" x14ac:dyDescent="0.25">
      <c r="A2" s="74" t="s">
        <v>187</v>
      </c>
    </row>
    <row r="3" spans="1:7" x14ac:dyDescent="0.25">
      <c r="A3" s="4"/>
      <c r="B3" s="162" t="s">
        <v>165</v>
      </c>
      <c r="C3" s="162"/>
      <c r="D3" s="162"/>
      <c r="E3" s="162"/>
      <c r="F3" s="162"/>
      <c r="G3" s="163" t="s">
        <v>12</v>
      </c>
    </row>
    <row r="4" spans="1:7" ht="31.5" x14ac:dyDescent="0.25">
      <c r="A4" s="87" t="s">
        <v>145</v>
      </c>
      <c r="B4" s="6" t="s">
        <v>166</v>
      </c>
      <c r="C4" s="6" t="s">
        <v>167</v>
      </c>
      <c r="D4" s="6" t="s">
        <v>168</v>
      </c>
      <c r="E4" s="6" t="s">
        <v>169</v>
      </c>
      <c r="F4" s="6" t="s">
        <v>170</v>
      </c>
      <c r="G4" s="163"/>
    </row>
    <row r="5" spans="1:7" s="24" customFormat="1" x14ac:dyDescent="0.25">
      <c r="A5" s="22"/>
      <c r="B5" s="22"/>
      <c r="C5" s="22"/>
      <c r="D5" s="22"/>
      <c r="E5" s="23"/>
      <c r="F5" s="22"/>
      <c r="G5" s="56"/>
    </row>
    <row r="6" spans="1:7" s="24" customFormat="1" x14ac:dyDescent="0.25">
      <c r="A6" s="22"/>
      <c r="B6" s="22"/>
      <c r="C6" s="22"/>
      <c r="D6" s="22"/>
      <c r="E6" s="23"/>
      <c r="F6" s="22"/>
      <c r="G6" s="56"/>
    </row>
    <row r="7" spans="1:7" s="24" customFormat="1" x14ac:dyDescent="0.25">
      <c r="A7" s="22"/>
      <c r="B7" s="22"/>
      <c r="C7" s="22"/>
      <c r="D7" s="22"/>
      <c r="E7" s="23"/>
      <c r="F7" s="22"/>
      <c r="G7" s="56"/>
    </row>
    <row r="8" spans="1:7" s="24" customFormat="1" x14ac:dyDescent="0.25">
      <c r="A8" s="22"/>
      <c r="B8" s="22"/>
      <c r="C8" s="22"/>
      <c r="D8" s="22"/>
      <c r="E8" s="23"/>
      <c r="F8" s="22"/>
      <c r="G8" s="56"/>
    </row>
    <row r="9" spans="1:7" s="24" customFormat="1" x14ac:dyDescent="0.25">
      <c r="A9" s="22"/>
      <c r="B9" s="22"/>
      <c r="C9" s="22"/>
      <c r="D9" s="22"/>
      <c r="E9" s="23"/>
      <c r="F9" s="22"/>
      <c r="G9" s="56"/>
    </row>
    <row r="10" spans="1:7" s="24" customFormat="1" x14ac:dyDescent="0.25">
      <c r="A10" s="22"/>
      <c r="B10" s="22"/>
      <c r="C10" s="22"/>
      <c r="D10" s="22"/>
      <c r="E10" s="23"/>
      <c r="F10" s="22"/>
      <c r="G10" s="56"/>
    </row>
    <row r="11" spans="1:7" s="24" customFormat="1" x14ac:dyDescent="0.25">
      <c r="A11" s="22"/>
      <c r="B11" s="22"/>
      <c r="C11" s="22"/>
      <c r="D11" s="22"/>
      <c r="E11" s="23"/>
      <c r="F11" s="22"/>
      <c r="G11" s="56"/>
    </row>
    <row r="12" spans="1:7" s="24" customFormat="1" x14ac:dyDescent="0.25">
      <c r="A12" s="22"/>
      <c r="B12" s="22"/>
      <c r="C12" s="22"/>
      <c r="D12" s="22"/>
      <c r="E12" s="23"/>
      <c r="F12" s="22"/>
      <c r="G12" s="56"/>
    </row>
    <row r="13" spans="1:7" s="24" customFormat="1" x14ac:dyDescent="0.25">
      <c r="A13" s="22"/>
      <c r="B13" s="22"/>
      <c r="C13" s="22"/>
      <c r="D13" s="22"/>
      <c r="E13" s="23"/>
      <c r="F13" s="22"/>
      <c r="G13" s="56"/>
    </row>
    <row r="14" spans="1:7" s="24" customFormat="1" x14ac:dyDescent="0.25">
      <c r="A14" s="22"/>
      <c r="B14" s="22"/>
      <c r="C14" s="22"/>
      <c r="D14" s="22"/>
      <c r="E14" s="23"/>
      <c r="F14" s="22"/>
      <c r="G14" s="56"/>
    </row>
    <row r="15" spans="1:7" s="24" customFormat="1" x14ac:dyDescent="0.25">
      <c r="A15" s="22"/>
      <c r="B15" s="22"/>
      <c r="C15" s="22"/>
      <c r="D15" s="22"/>
      <c r="E15" s="23"/>
      <c r="F15" s="22"/>
      <c r="G15" s="56"/>
    </row>
    <row r="16" spans="1:7" s="24" customFormat="1" x14ac:dyDescent="0.25">
      <c r="A16" s="22"/>
      <c r="B16" s="22"/>
      <c r="C16" s="22"/>
      <c r="D16" s="22"/>
      <c r="E16" s="23"/>
      <c r="F16" s="22"/>
      <c r="G16" s="56"/>
    </row>
    <row r="17" spans="1:7" s="24" customFormat="1" x14ac:dyDescent="0.25">
      <c r="A17" s="22"/>
      <c r="B17" s="22"/>
      <c r="C17" s="22"/>
      <c r="D17" s="22"/>
      <c r="E17" s="23"/>
      <c r="F17" s="22"/>
      <c r="G17" s="56"/>
    </row>
    <row r="18" spans="1:7" s="24" customFormat="1" x14ac:dyDescent="0.25">
      <c r="A18" s="22"/>
      <c r="B18" s="22"/>
      <c r="C18" s="22"/>
      <c r="D18" s="22"/>
      <c r="E18" s="23"/>
      <c r="F18" s="22"/>
      <c r="G18" s="56"/>
    </row>
    <row r="19" spans="1:7" s="24" customFormat="1" x14ac:dyDescent="0.25">
      <c r="A19" s="22"/>
      <c r="B19" s="22"/>
      <c r="C19" s="22"/>
      <c r="D19" s="22"/>
      <c r="E19" s="23"/>
      <c r="F19" s="22"/>
      <c r="G19" s="56"/>
    </row>
    <row r="20" spans="1:7" s="24" customFormat="1" x14ac:dyDescent="0.25">
      <c r="A20" s="22"/>
      <c r="B20" s="22"/>
      <c r="C20" s="22"/>
      <c r="D20" s="22"/>
      <c r="E20" s="23"/>
      <c r="F20" s="22"/>
      <c r="G20" s="56"/>
    </row>
    <row r="21" spans="1:7" s="24" customFormat="1" x14ac:dyDescent="0.25">
      <c r="A21" s="22"/>
      <c r="B21" s="22"/>
      <c r="C21" s="22"/>
      <c r="D21" s="22"/>
      <c r="E21" s="23"/>
      <c r="F21" s="22"/>
      <c r="G21" s="56"/>
    </row>
    <row r="22" spans="1:7" x14ac:dyDescent="0.25">
      <c r="A22" s="164" t="s">
        <v>184</v>
      </c>
      <c r="B22" s="165"/>
      <c r="C22" s="165"/>
      <c r="D22" s="165"/>
      <c r="E22" s="165"/>
      <c r="F22" s="166"/>
      <c r="G22" s="63">
        <f>SUM(G5:G21)</f>
        <v>0</v>
      </c>
    </row>
    <row r="23" spans="1:7" s="24" customFormat="1" x14ac:dyDescent="0.25">
      <c r="A23" s="22"/>
      <c r="B23" s="22"/>
      <c r="C23" s="22"/>
      <c r="D23" s="22"/>
      <c r="E23" s="23"/>
      <c r="F23" s="22"/>
      <c r="G23" s="56"/>
    </row>
    <row r="24" spans="1:7" s="24" customFormat="1" x14ac:dyDescent="0.25">
      <c r="A24" s="22"/>
      <c r="B24" s="22"/>
      <c r="C24" s="22"/>
      <c r="D24" s="22"/>
      <c r="E24" s="23"/>
      <c r="F24" s="22"/>
      <c r="G24" s="56"/>
    </row>
    <row r="25" spans="1:7" s="24" customFormat="1" x14ac:dyDescent="0.25">
      <c r="A25" s="22"/>
      <c r="B25" s="22"/>
      <c r="C25" s="22"/>
      <c r="D25" s="22"/>
      <c r="E25" s="23"/>
      <c r="F25" s="22"/>
      <c r="G25" s="56"/>
    </row>
    <row r="26" spans="1:7" s="24" customFormat="1" x14ac:dyDescent="0.25">
      <c r="A26" s="22"/>
      <c r="B26" s="22"/>
      <c r="C26" s="22"/>
      <c r="D26" s="22"/>
      <c r="E26" s="23"/>
      <c r="F26" s="22"/>
      <c r="G26" s="56"/>
    </row>
    <row r="27" spans="1:7" s="24" customFormat="1" x14ac:dyDescent="0.25">
      <c r="A27" s="22"/>
      <c r="B27" s="22"/>
      <c r="C27" s="22"/>
      <c r="D27" s="22"/>
      <c r="E27" s="23"/>
      <c r="F27" s="22"/>
      <c r="G27" s="56"/>
    </row>
    <row r="28" spans="1:7" s="24" customFormat="1" x14ac:dyDescent="0.25">
      <c r="A28" s="22"/>
      <c r="B28" s="22"/>
      <c r="C28" s="22"/>
      <c r="D28" s="22"/>
      <c r="E28" s="23"/>
      <c r="F28" s="22"/>
      <c r="G28" s="56"/>
    </row>
    <row r="29" spans="1:7" s="24" customFormat="1" x14ac:dyDescent="0.25">
      <c r="A29" s="22"/>
      <c r="B29" s="22"/>
      <c r="C29" s="22"/>
      <c r="D29" s="22"/>
      <c r="E29" s="23"/>
      <c r="F29" s="22"/>
      <c r="G29" s="56"/>
    </row>
    <row r="30" spans="1:7" s="24" customFormat="1" x14ac:dyDescent="0.25">
      <c r="A30" s="22"/>
      <c r="B30" s="22"/>
      <c r="C30" s="22"/>
      <c r="D30" s="22"/>
      <c r="E30" s="23"/>
      <c r="F30" s="22"/>
      <c r="G30" s="56"/>
    </row>
    <row r="31" spans="1:7" s="24" customFormat="1" x14ac:dyDescent="0.25">
      <c r="A31" s="22"/>
      <c r="B31" s="22"/>
      <c r="C31" s="22"/>
      <c r="D31" s="22"/>
      <c r="E31" s="23"/>
      <c r="F31" s="22"/>
      <c r="G31" s="56"/>
    </row>
    <row r="32" spans="1:7" s="24" customFormat="1" x14ac:dyDescent="0.25">
      <c r="A32" s="22"/>
      <c r="B32" s="22"/>
      <c r="C32" s="22"/>
      <c r="D32" s="22"/>
      <c r="E32" s="23"/>
      <c r="F32" s="22"/>
      <c r="G32" s="56"/>
    </row>
    <row r="33" spans="1:7" s="24" customFormat="1" x14ac:dyDescent="0.25">
      <c r="A33" s="22"/>
      <c r="B33" s="22"/>
      <c r="C33" s="22"/>
      <c r="D33" s="22"/>
      <c r="E33" s="23"/>
      <c r="F33" s="22"/>
      <c r="G33" s="56"/>
    </row>
    <row r="34" spans="1:7" s="24" customFormat="1" x14ac:dyDescent="0.25">
      <c r="A34" s="22"/>
      <c r="B34" s="22"/>
      <c r="C34" s="22"/>
      <c r="D34" s="22"/>
      <c r="E34" s="23"/>
      <c r="F34" s="22"/>
      <c r="G34" s="56"/>
    </row>
    <row r="35" spans="1:7" s="24" customFormat="1" x14ac:dyDescent="0.25">
      <c r="A35" s="22"/>
      <c r="B35" s="22"/>
      <c r="C35" s="22"/>
      <c r="D35" s="22"/>
      <c r="E35" s="23"/>
      <c r="F35" s="22"/>
      <c r="G35" s="56"/>
    </row>
    <row r="36" spans="1:7" s="24" customFormat="1" x14ac:dyDescent="0.25">
      <c r="A36" s="22"/>
      <c r="B36" s="22"/>
      <c r="C36" s="22"/>
      <c r="D36" s="22"/>
      <c r="E36" s="23"/>
      <c r="F36" s="22"/>
      <c r="G36" s="56"/>
    </row>
    <row r="37" spans="1:7" s="24" customFormat="1" x14ac:dyDescent="0.25">
      <c r="A37" s="22"/>
      <c r="B37" s="22"/>
      <c r="C37" s="22"/>
      <c r="D37" s="22"/>
      <c r="E37" s="23"/>
      <c r="F37" s="22"/>
      <c r="G37" s="56"/>
    </row>
    <row r="38" spans="1:7" s="24" customFormat="1" x14ac:dyDescent="0.25">
      <c r="A38" s="22"/>
      <c r="B38" s="22"/>
      <c r="C38" s="22"/>
      <c r="D38" s="22"/>
      <c r="E38" s="23"/>
      <c r="F38" s="22"/>
      <c r="G38" s="56"/>
    </row>
    <row r="39" spans="1:7" s="24" customFormat="1" x14ac:dyDescent="0.25">
      <c r="A39" s="22"/>
      <c r="B39" s="22"/>
      <c r="C39" s="22"/>
      <c r="D39" s="22"/>
      <c r="E39" s="23"/>
      <c r="F39" s="22"/>
      <c r="G39" s="56"/>
    </row>
    <row r="40" spans="1:7" x14ac:dyDescent="0.25">
      <c r="A40" s="164" t="s">
        <v>184</v>
      </c>
      <c r="B40" s="165"/>
      <c r="C40" s="165"/>
      <c r="D40" s="165"/>
      <c r="E40" s="165"/>
      <c r="F40" s="166"/>
      <c r="G40" s="63">
        <f>SUM(G23:G39)</f>
        <v>0</v>
      </c>
    </row>
    <row r="41" spans="1:7" x14ac:dyDescent="0.25">
      <c r="A41" s="160" t="s">
        <v>195</v>
      </c>
      <c r="B41" s="160"/>
      <c r="C41" s="161"/>
      <c r="D41" s="4"/>
      <c r="E41" s="4"/>
      <c r="F41" s="4"/>
      <c r="G41" s="6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G41"/>
  <sheetViews>
    <sheetView workbookViewId="0">
      <selection activeCell="G40" sqref="G40"/>
    </sheetView>
  </sheetViews>
  <sheetFormatPr defaultColWidth="9.140625" defaultRowHeight="15.75" x14ac:dyDescent="0.25"/>
  <cols>
    <col min="1" max="1" width="9.140625" style="1"/>
    <col min="2" max="2" width="18.28515625" style="1" customWidth="1"/>
    <col min="3" max="3" width="25.5703125" style="1" customWidth="1"/>
    <col min="4" max="4" width="16.7109375" customWidth="1"/>
    <col min="5" max="5" width="15.7109375" customWidth="1"/>
    <col min="6" max="6" width="15.42578125" style="1" customWidth="1"/>
    <col min="7" max="16384" width="9.140625" style="1"/>
  </cols>
  <sheetData>
    <row r="1" spans="1:7" x14ac:dyDescent="0.25">
      <c r="A1" s="3" t="s">
        <v>196</v>
      </c>
      <c r="B1" s="3"/>
    </row>
    <row r="2" spans="1:7" x14ac:dyDescent="0.25">
      <c r="A2" s="74" t="s">
        <v>187</v>
      </c>
    </row>
    <row r="3" spans="1:7" x14ac:dyDescent="0.25">
      <c r="A3" s="4"/>
      <c r="B3" s="162" t="s">
        <v>165</v>
      </c>
      <c r="C3" s="162"/>
      <c r="D3" s="162"/>
      <c r="E3" s="162"/>
      <c r="F3" s="162"/>
      <c r="G3" s="163" t="s">
        <v>12</v>
      </c>
    </row>
    <row r="4" spans="1:7" ht="31.5" x14ac:dyDescent="0.25">
      <c r="A4" s="87" t="s">
        <v>145</v>
      </c>
      <c r="B4" s="6" t="s">
        <v>166</v>
      </c>
      <c r="C4" s="6" t="s">
        <v>167</v>
      </c>
      <c r="D4" s="6" t="s">
        <v>168</v>
      </c>
      <c r="E4" s="6" t="s">
        <v>169</v>
      </c>
      <c r="F4" s="6" t="s">
        <v>170</v>
      </c>
      <c r="G4" s="163"/>
    </row>
    <row r="5" spans="1:7" s="24" customFormat="1" x14ac:dyDescent="0.25">
      <c r="A5" s="22"/>
      <c r="B5" s="22"/>
      <c r="C5" s="22"/>
      <c r="D5" s="22"/>
      <c r="E5" s="23"/>
      <c r="F5" s="22"/>
      <c r="G5" s="56"/>
    </row>
    <row r="6" spans="1:7" s="24" customFormat="1" x14ac:dyDescent="0.25">
      <c r="A6" s="22"/>
      <c r="B6" s="22"/>
      <c r="C6" s="22"/>
      <c r="D6" s="22"/>
      <c r="E6" s="23"/>
      <c r="F6" s="22"/>
      <c r="G6" s="56"/>
    </row>
    <row r="7" spans="1:7" s="24" customFormat="1" x14ac:dyDescent="0.25">
      <c r="A7" s="22"/>
      <c r="B7" s="22"/>
      <c r="C7" s="22"/>
      <c r="D7" s="22"/>
      <c r="E7" s="23"/>
      <c r="F7" s="22"/>
      <c r="G7" s="56"/>
    </row>
    <row r="8" spans="1:7" s="24" customFormat="1" x14ac:dyDescent="0.25">
      <c r="A8" s="22"/>
      <c r="B8" s="22"/>
      <c r="C8" s="22"/>
      <c r="D8" s="22"/>
      <c r="E8" s="23"/>
      <c r="F8" s="22"/>
      <c r="G8" s="56"/>
    </row>
    <row r="9" spans="1:7" s="24" customFormat="1" x14ac:dyDescent="0.25">
      <c r="A9" s="22"/>
      <c r="B9" s="22"/>
      <c r="C9" s="22"/>
      <c r="D9" s="22"/>
      <c r="E9" s="23"/>
      <c r="F9" s="22"/>
      <c r="G9" s="56"/>
    </row>
    <row r="10" spans="1:7" s="24" customFormat="1" x14ac:dyDescent="0.25">
      <c r="A10" s="22"/>
      <c r="B10" s="22"/>
      <c r="C10" s="22"/>
      <c r="D10" s="22"/>
      <c r="E10" s="23"/>
      <c r="F10" s="22"/>
      <c r="G10" s="56"/>
    </row>
    <row r="11" spans="1:7" s="24" customFormat="1" x14ac:dyDescent="0.25">
      <c r="A11" s="22"/>
      <c r="B11" s="22"/>
      <c r="C11" s="22"/>
      <c r="D11" s="22"/>
      <c r="E11" s="23"/>
      <c r="F11" s="22"/>
      <c r="G11" s="56"/>
    </row>
    <row r="12" spans="1:7" s="24" customFormat="1" x14ac:dyDescent="0.25">
      <c r="A12" s="22"/>
      <c r="B12" s="22"/>
      <c r="C12" s="22"/>
      <c r="D12" s="22"/>
      <c r="E12" s="23"/>
      <c r="F12" s="22"/>
      <c r="G12" s="56"/>
    </row>
    <row r="13" spans="1:7" s="24" customFormat="1" x14ac:dyDescent="0.25">
      <c r="A13" s="22"/>
      <c r="B13" s="22"/>
      <c r="C13" s="22"/>
      <c r="D13" s="22"/>
      <c r="E13" s="23"/>
      <c r="F13" s="22"/>
      <c r="G13" s="56"/>
    </row>
    <row r="14" spans="1:7" s="24" customFormat="1" x14ac:dyDescent="0.25">
      <c r="A14" s="22"/>
      <c r="B14" s="22"/>
      <c r="C14" s="22"/>
      <c r="D14" s="22"/>
      <c r="E14" s="23"/>
      <c r="F14" s="22"/>
      <c r="G14" s="56"/>
    </row>
    <row r="15" spans="1:7" s="24" customFormat="1" x14ac:dyDescent="0.25">
      <c r="A15" s="22"/>
      <c r="B15" s="22"/>
      <c r="C15" s="22"/>
      <c r="D15" s="22"/>
      <c r="E15" s="23"/>
      <c r="F15" s="22"/>
      <c r="G15" s="56"/>
    </row>
    <row r="16" spans="1:7" s="24" customFormat="1" x14ac:dyDescent="0.25">
      <c r="A16" s="22"/>
      <c r="B16" s="22"/>
      <c r="C16" s="22"/>
      <c r="D16" s="22"/>
      <c r="E16" s="23"/>
      <c r="F16" s="22"/>
      <c r="G16" s="56"/>
    </row>
    <row r="17" spans="1:7" s="24" customFormat="1" x14ac:dyDescent="0.25">
      <c r="A17" s="22"/>
      <c r="B17" s="22"/>
      <c r="C17" s="22"/>
      <c r="D17" s="22"/>
      <c r="E17" s="23"/>
      <c r="F17" s="22"/>
      <c r="G17" s="56"/>
    </row>
    <row r="18" spans="1:7" s="24" customFormat="1" x14ac:dyDescent="0.25">
      <c r="A18" s="22"/>
      <c r="B18" s="22"/>
      <c r="C18" s="22"/>
      <c r="D18" s="22"/>
      <c r="E18" s="23"/>
      <c r="F18" s="22"/>
      <c r="G18" s="56"/>
    </row>
    <row r="19" spans="1:7" s="24" customFormat="1" x14ac:dyDescent="0.25">
      <c r="A19" s="22"/>
      <c r="B19" s="22"/>
      <c r="C19" s="22"/>
      <c r="D19" s="22"/>
      <c r="E19" s="23"/>
      <c r="F19" s="22"/>
      <c r="G19" s="56"/>
    </row>
    <row r="20" spans="1:7" s="24" customFormat="1" x14ac:dyDescent="0.25">
      <c r="A20" s="22"/>
      <c r="B20" s="22"/>
      <c r="C20" s="22"/>
      <c r="D20" s="22"/>
      <c r="E20" s="23"/>
      <c r="F20" s="22"/>
      <c r="G20" s="56"/>
    </row>
    <row r="21" spans="1:7" s="24" customFormat="1" x14ac:dyDescent="0.25">
      <c r="A21" s="22"/>
      <c r="B21" s="22"/>
      <c r="C21" s="22"/>
      <c r="D21" s="22"/>
      <c r="E21" s="23"/>
      <c r="F21" s="22"/>
      <c r="G21" s="56"/>
    </row>
    <row r="22" spans="1:7" x14ac:dyDescent="0.25">
      <c r="A22" s="164" t="s">
        <v>184</v>
      </c>
      <c r="B22" s="165"/>
      <c r="C22" s="165"/>
      <c r="D22" s="165"/>
      <c r="E22" s="165"/>
      <c r="F22" s="166"/>
      <c r="G22" s="63">
        <f>SUM(G5:G21)</f>
        <v>0</v>
      </c>
    </row>
    <row r="23" spans="1:7" s="24" customFormat="1" x14ac:dyDescent="0.25">
      <c r="A23" s="22"/>
      <c r="B23" s="22"/>
      <c r="C23" s="22"/>
      <c r="D23" s="22"/>
      <c r="E23" s="23"/>
      <c r="F23" s="22"/>
      <c r="G23" s="56"/>
    </row>
    <row r="24" spans="1:7" s="24" customFormat="1" x14ac:dyDescent="0.25">
      <c r="A24" s="22"/>
      <c r="B24" s="22"/>
      <c r="C24" s="22"/>
      <c r="D24" s="22"/>
      <c r="E24" s="23"/>
      <c r="F24" s="22"/>
      <c r="G24" s="56"/>
    </row>
    <row r="25" spans="1:7" s="24" customFormat="1" x14ac:dyDescent="0.25">
      <c r="A25" s="22"/>
      <c r="B25" s="22"/>
      <c r="C25" s="22"/>
      <c r="D25" s="22"/>
      <c r="E25" s="23"/>
      <c r="F25" s="22"/>
      <c r="G25" s="56"/>
    </row>
    <row r="26" spans="1:7" s="24" customFormat="1" x14ac:dyDescent="0.25">
      <c r="A26" s="22"/>
      <c r="B26" s="22"/>
      <c r="C26" s="22"/>
      <c r="D26" s="22"/>
      <c r="E26" s="23"/>
      <c r="F26" s="22"/>
      <c r="G26" s="56"/>
    </row>
    <row r="27" spans="1:7" s="24" customFormat="1" x14ac:dyDescent="0.25">
      <c r="A27" s="22"/>
      <c r="B27" s="22"/>
      <c r="C27" s="22"/>
      <c r="D27" s="22"/>
      <c r="E27" s="23"/>
      <c r="F27" s="22"/>
      <c r="G27" s="56"/>
    </row>
    <row r="28" spans="1:7" s="24" customFormat="1" x14ac:dyDescent="0.25">
      <c r="A28" s="22"/>
      <c r="B28" s="22"/>
      <c r="C28" s="22"/>
      <c r="D28" s="22"/>
      <c r="E28" s="23"/>
      <c r="F28" s="22"/>
      <c r="G28" s="56"/>
    </row>
    <row r="29" spans="1:7" s="24" customFormat="1" x14ac:dyDescent="0.25">
      <c r="A29" s="22"/>
      <c r="B29" s="22"/>
      <c r="C29" s="22"/>
      <c r="D29" s="22"/>
      <c r="E29" s="23"/>
      <c r="F29" s="22"/>
      <c r="G29" s="56"/>
    </row>
    <row r="30" spans="1:7" s="24" customFormat="1" x14ac:dyDescent="0.25">
      <c r="A30" s="22"/>
      <c r="B30" s="22"/>
      <c r="C30" s="22"/>
      <c r="D30" s="22"/>
      <c r="E30" s="23"/>
      <c r="F30" s="22"/>
      <c r="G30" s="56"/>
    </row>
    <row r="31" spans="1:7" s="24" customFormat="1" x14ac:dyDescent="0.25">
      <c r="A31" s="22"/>
      <c r="B31" s="22"/>
      <c r="C31" s="22"/>
      <c r="D31" s="22"/>
      <c r="E31" s="23"/>
      <c r="F31" s="22"/>
      <c r="G31" s="56"/>
    </row>
    <row r="32" spans="1:7" s="24" customFormat="1" x14ac:dyDescent="0.25">
      <c r="A32" s="22"/>
      <c r="B32" s="22"/>
      <c r="C32" s="22"/>
      <c r="D32" s="22"/>
      <c r="E32" s="23"/>
      <c r="F32" s="22"/>
      <c r="G32" s="56"/>
    </row>
    <row r="33" spans="1:7" s="24" customFormat="1" x14ac:dyDescent="0.25">
      <c r="A33" s="22"/>
      <c r="B33" s="22"/>
      <c r="C33" s="22"/>
      <c r="D33" s="22"/>
      <c r="E33" s="23"/>
      <c r="F33" s="22"/>
      <c r="G33" s="56"/>
    </row>
    <row r="34" spans="1:7" s="24" customFormat="1" x14ac:dyDescent="0.25">
      <c r="A34" s="22"/>
      <c r="B34" s="22"/>
      <c r="C34" s="22"/>
      <c r="D34" s="22"/>
      <c r="E34" s="23"/>
      <c r="F34" s="22"/>
      <c r="G34" s="56"/>
    </row>
    <row r="35" spans="1:7" s="24" customFormat="1" x14ac:dyDescent="0.25">
      <c r="A35" s="22"/>
      <c r="B35" s="22"/>
      <c r="C35" s="22"/>
      <c r="D35" s="22"/>
      <c r="E35" s="23"/>
      <c r="F35" s="22"/>
      <c r="G35" s="56"/>
    </row>
    <row r="36" spans="1:7" s="24" customFormat="1" x14ac:dyDescent="0.25">
      <c r="A36" s="22"/>
      <c r="B36" s="22"/>
      <c r="C36" s="22"/>
      <c r="D36" s="22"/>
      <c r="E36" s="23"/>
      <c r="F36" s="22"/>
      <c r="G36" s="56"/>
    </row>
    <row r="37" spans="1:7" s="24" customFormat="1" x14ac:dyDescent="0.25">
      <c r="A37" s="22"/>
      <c r="B37" s="22"/>
      <c r="C37" s="22"/>
      <c r="D37" s="22"/>
      <c r="E37" s="23"/>
      <c r="F37" s="22"/>
      <c r="G37" s="56"/>
    </row>
    <row r="38" spans="1:7" s="24" customFormat="1" x14ac:dyDescent="0.25">
      <c r="A38" s="22"/>
      <c r="B38" s="22"/>
      <c r="C38" s="22"/>
      <c r="D38" s="22"/>
      <c r="E38" s="23"/>
      <c r="F38" s="22"/>
      <c r="G38" s="56"/>
    </row>
    <row r="39" spans="1:7" s="24" customFormat="1" x14ac:dyDescent="0.25">
      <c r="A39" s="22"/>
      <c r="B39" s="22"/>
      <c r="C39" s="22"/>
      <c r="D39" s="22"/>
      <c r="E39" s="23"/>
      <c r="F39" s="22"/>
      <c r="G39" s="56"/>
    </row>
    <row r="40" spans="1:7" x14ac:dyDescent="0.25">
      <c r="A40" s="164" t="s">
        <v>184</v>
      </c>
      <c r="B40" s="165"/>
      <c r="C40" s="165"/>
      <c r="D40" s="165"/>
      <c r="E40" s="165"/>
      <c r="F40" s="166"/>
      <c r="G40" s="63">
        <f>SUM(G23:G39)</f>
        <v>0</v>
      </c>
    </row>
    <row r="41" spans="1:7" x14ac:dyDescent="0.25">
      <c r="A41" s="160" t="s">
        <v>197</v>
      </c>
      <c r="B41" s="160"/>
      <c r="C41" s="161"/>
      <c r="D41" s="4"/>
      <c r="E41" s="4"/>
      <c r="F41" s="4"/>
      <c r="G41" s="6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G42"/>
  <sheetViews>
    <sheetView workbookViewId="0">
      <selection activeCell="G41" sqref="G41"/>
    </sheetView>
  </sheetViews>
  <sheetFormatPr defaultColWidth="9.140625" defaultRowHeight="15.75" x14ac:dyDescent="0.25"/>
  <cols>
    <col min="1" max="1" width="9.140625" style="1"/>
    <col min="2" max="2" width="18.28515625" style="1" customWidth="1"/>
    <col min="3" max="3" width="25.5703125" style="1" customWidth="1"/>
    <col min="4" max="4" width="16.7109375" customWidth="1"/>
    <col min="5" max="5" width="15.7109375" customWidth="1"/>
    <col min="6" max="6" width="15.42578125" style="1" customWidth="1"/>
    <col min="7" max="16384" width="9.140625" style="1"/>
  </cols>
  <sheetData>
    <row r="1" spans="1:7" x14ac:dyDescent="0.25">
      <c r="A1" s="3" t="s">
        <v>198</v>
      </c>
      <c r="B1" s="3"/>
    </row>
    <row r="2" spans="1:7" x14ac:dyDescent="0.25">
      <c r="A2" s="74" t="s">
        <v>187</v>
      </c>
    </row>
    <row r="3" spans="1:7" x14ac:dyDescent="0.25">
      <c r="A3" s="4"/>
      <c r="B3" s="162" t="s">
        <v>165</v>
      </c>
      <c r="C3" s="162"/>
      <c r="D3" s="162"/>
      <c r="E3" s="162"/>
      <c r="F3" s="162"/>
      <c r="G3" s="163" t="s">
        <v>12</v>
      </c>
    </row>
    <row r="4" spans="1:7" ht="31.5" x14ac:dyDescent="0.25">
      <c r="A4" s="87" t="s">
        <v>145</v>
      </c>
      <c r="B4" s="6" t="s">
        <v>166</v>
      </c>
      <c r="C4" s="6" t="s">
        <v>167</v>
      </c>
      <c r="D4" s="6" t="s">
        <v>168</v>
      </c>
      <c r="E4" s="6" t="s">
        <v>169</v>
      </c>
      <c r="F4" s="6" t="s">
        <v>170</v>
      </c>
      <c r="G4" s="163"/>
    </row>
    <row r="5" spans="1:7" s="24" customFormat="1" x14ac:dyDescent="0.25">
      <c r="A5" s="75" t="s">
        <v>171</v>
      </c>
      <c r="B5" s="75"/>
      <c r="C5" s="75"/>
      <c r="D5" s="75"/>
      <c r="E5" s="76"/>
      <c r="F5" s="75"/>
      <c r="G5" s="77"/>
    </row>
    <row r="6" spans="1:7" s="24" customFormat="1" x14ac:dyDescent="0.25">
      <c r="A6" s="75" t="s">
        <v>199</v>
      </c>
      <c r="B6" s="75"/>
      <c r="C6" s="75"/>
      <c r="D6" s="75"/>
      <c r="E6" s="76"/>
      <c r="F6" s="75"/>
      <c r="G6" s="77"/>
    </row>
    <row r="7" spans="1:7" s="24" customFormat="1" ht="110.25" x14ac:dyDescent="0.25">
      <c r="A7" s="75" t="s">
        <v>173</v>
      </c>
      <c r="B7" s="75" t="s">
        <v>200</v>
      </c>
      <c r="C7" s="75" t="s">
        <v>190</v>
      </c>
      <c r="D7" s="75" t="s">
        <v>201</v>
      </c>
      <c r="E7" s="76">
        <v>42415</v>
      </c>
      <c r="F7" s="80" t="s">
        <v>202</v>
      </c>
      <c r="G7" s="77"/>
    </row>
    <row r="8" spans="1:7" s="24" customFormat="1" x14ac:dyDescent="0.25">
      <c r="A8" s="75" t="s">
        <v>203</v>
      </c>
      <c r="B8" s="75"/>
      <c r="C8" s="75"/>
      <c r="D8" s="75"/>
      <c r="E8" s="75"/>
      <c r="F8" s="75"/>
      <c r="G8" s="77"/>
    </row>
    <row r="9" spans="1:7" s="24" customFormat="1" ht="126" x14ac:dyDescent="0.25">
      <c r="A9" s="75" t="s">
        <v>182</v>
      </c>
      <c r="B9" s="75" t="s">
        <v>204</v>
      </c>
      <c r="C9" s="75" t="s">
        <v>190</v>
      </c>
      <c r="D9" s="79" t="s">
        <v>205</v>
      </c>
      <c r="E9" s="76">
        <v>42421</v>
      </c>
      <c r="F9" s="80" t="s">
        <v>206</v>
      </c>
      <c r="G9" s="77"/>
    </row>
    <row r="10" spans="1:7" s="24" customFormat="1" x14ac:dyDescent="0.25">
      <c r="A10" s="22"/>
      <c r="B10" s="22"/>
      <c r="C10" s="22"/>
      <c r="D10" s="22"/>
      <c r="E10" s="22"/>
      <c r="F10" s="22"/>
      <c r="G10" s="56"/>
    </row>
    <row r="11" spans="1:7" s="24" customFormat="1" x14ac:dyDescent="0.25">
      <c r="A11" s="22"/>
      <c r="B11" s="22"/>
      <c r="C11" s="22"/>
      <c r="D11" s="22"/>
      <c r="E11" s="22"/>
      <c r="F11" s="22"/>
      <c r="G11" s="56"/>
    </row>
    <row r="12" spans="1:7" s="24" customFormat="1" x14ac:dyDescent="0.25">
      <c r="A12" s="22"/>
      <c r="B12" s="22"/>
      <c r="C12" s="22"/>
      <c r="D12" s="22"/>
      <c r="E12" s="22"/>
      <c r="F12" s="22"/>
      <c r="G12" s="56"/>
    </row>
    <row r="13" spans="1:7" s="24" customFormat="1" x14ac:dyDescent="0.25">
      <c r="A13" s="22"/>
      <c r="B13" s="22"/>
      <c r="C13" s="22"/>
      <c r="D13" s="22"/>
      <c r="E13" s="22"/>
      <c r="F13" s="22"/>
      <c r="G13" s="56"/>
    </row>
    <row r="14" spans="1:7" s="24" customFormat="1" x14ac:dyDescent="0.25">
      <c r="A14" s="22"/>
      <c r="B14" s="22"/>
      <c r="C14" s="22"/>
      <c r="D14" s="22"/>
      <c r="E14" s="22"/>
      <c r="F14" s="22"/>
      <c r="G14" s="56"/>
    </row>
    <row r="15" spans="1:7" s="24" customFormat="1" x14ac:dyDescent="0.25">
      <c r="A15" s="22"/>
      <c r="B15" s="22"/>
      <c r="C15" s="22"/>
      <c r="D15" s="22"/>
      <c r="E15" s="22"/>
      <c r="F15" s="22"/>
      <c r="G15" s="56"/>
    </row>
    <row r="16" spans="1:7" s="24" customFormat="1" x14ac:dyDescent="0.25">
      <c r="A16" s="22"/>
      <c r="B16" s="22"/>
      <c r="C16" s="22"/>
      <c r="D16" s="22"/>
      <c r="E16" s="22"/>
      <c r="F16" s="22"/>
      <c r="G16" s="56"/>
    </row>
    <row r="17" spans="1:7" s="24" customFormat="1" x14ac:dyDescent="0.25">
      <c r="A17" s="22"/>
      <c r="B17" s="22"/>
      <c r="C17" s="22"/>
      <c r="D17" s="22"/>
      <c r="E17" s="22"/>
      <c r="F17" s="22"/>
      <c r="G17" s="56"/>
    </row>
    <row r="18" spans="1:7" s="24" customFormat="1" x14ac:dyDescent="0.25">
      <c r="A18" s="22"/>
      <c r="B18" s="22"/>
      <c r="C18" s="22"/>
      <c r="D18" s="22"/>
      <c r="E18" s="22"/>
      <c r="F18" s="22"/>
      <c r="G18" s="56"/>
    </row>
    <row r="19" spans="1:7" s="24" customFormat="1" x14ac:dyDescent="0.25">
      <c r="A19" s="22"/>
      <c r="B19" s="22"/>
      <c r="C19" s="22"/>
      <c r="D19" s="22"/>
      <c r="E19" s="22"/>
      <c r="F19" s="22"/>
      <c r="G19" s="56"/>
    </row>
    <row r="20" spans="1:7" s="24" customFormat="1" x14ac:dyDescent="0.25">
      <c r="A20" s="22"/>
      <c r="B20" s="22"/>
      <c r="C20" s="22"/>
      <c r="D20" s="22"/>
      <c r="E20" s="22"/>
      <c r="F20" s="22"/>
      <c r="G20" s="56"/>
    </row>
    <row r="21" spans="1:7" s="24" customFormat="1" x14ac:dyDescent="0.25">
      <c r="A21" s="22"/>
      <c r="B21" s="22"/>
      <c r="C21" s="22"/>
      <c r="D21" s="22"/>
      <c r="E21" s="23"/>
      <c r="F21" s="22"/>
      <c r="G21" s="56"/>
    </row>
    <row r="22" spans="1:7" s="24" customFormat="1" x14ac:dyDescent="0.25">
      <c r="A22" s="22"/>
      <c r="B22" s="22"/>
      <c r="C22" s="22"/>
      <c r="D22" s="22"/>
      <c r="E22" s="23"/>
      <c r="F22" s="22"/>
      <c r="G22" s="56"/>
    </row>
    <row r="23" spans="1:7" x14ac:dyDescent="0.25">
      <c r="A23" s="164" t="s">
        <v>184</v>
      </c>
      <c r="B23" s="165"/>
      <c r="C23" s="165"/>
      <c r="D23" s="165"/>
      <c r="E23" s="165"/>
      <c r="F23" s="166"/>
      <c r="G23" s="63">
        <f>SUM(G5:G22)</f>
        <v>0</v>
      </c>
    </row>
    <row r="24" spans="1:7" s="24" customFormat="1" x14ac:dyDescent="0.25">
      <c r="A24" s="22"/>
      <c r="B24" s="22"/>
      <c r="C24" s="22"/>
      <c r="D24" s="22"/>
      <c r="E24" s="23"/>
      <c r="F24" s="22"/>
      <c r="G24" s="56"/>
    </row>
    <row r="25" spans="1:7" s="24" customFormat="1" x14ac:dyDescent="0.25">
      <c r="A25" s="22"/>
      <c r="B25" s="22"/>
      <c r="C25" s="22"/>
      <c r="D25" s="22"/>
      <c r="E25" s="23"/>
      <c r="F25" s="22"/>
      <c r="G25" s="56"/>
    </row>
    <row r="26" spans="1:7" s="24" customFormat="1" x14ac:dyDescent="0.25">
      <c r="A26" s="22"/>
      <c r="B26" s="22"/>
      <c r="C26" s="22"/>
      <c r="D26" s="22"/>
      <c r="E26" s="23"/>
      <c r="F26" s="22"/>
      <c r="G26" s="56"/>
    </row>
    <row r="27" spans="1:7" s="24" customFormat="1" x14ac:dyDescent="0.25">
      <c r="A27" s="22"/>
      <c r="B27" s="22"/>
      <c r="C27" s="22"/>
      <c r="D27" s="22"/>
      <c r="E27" s="23"/>
      <c r="F27" s="22"/>
      <c r="G27" s="56"/>
    </row>
    <row r="28" spans="1:7" s="24" customFormat="1" x14ac:dyDescent="0.25">
      <c r="A28" s="22"/>
      <c r="B28" s="22"/>
      <c r="C28" s="22"/>
      <c r="D28" s="22"/>
      <c r="E28" s="23"/>
      <c r="F28" s="22"/>
      <c r="G28" s="56"/>
    </row>
    <row r="29" spans="1:7" s="24" customFormat="1" x14ac:dyDescent="0.25">
      <c r="A29" s="22"/>
      <c r="B29" s="22"/>
      <c r="C29" s="22"/>
      <c r="D29" s="22"/>
      <c r="E29" s="23"/>
      <c r="F29" s="22"/>
      <c r="G29" s="56"/>
    </row>
    <row r="30" spans="1:7" s="24" customFormat="1" x14ac:dyDescent="0.25">
      <c r="A30" s="22"/>
      <c r="B30" s="22"/>
      <c r="C30" s="22"/>
      <c r="D30" s="22"/>
      <c r="E30" s="23"/>
      <c r="F30" s="22"/>
      <c r="G30" s="56"/>
    </row>
    <row r="31" spans="1:7" s="24" customFormat="1" x14ac:dyDescent="0.25">
      <c r="A31" s="22"/>
      <c r="B31" s="22"/>
      <c r="C31" s="22"/>
      <c r="D31" s="22"/>
      <c r="E31" s="23"/>
      <c r="F31" s="22"/>
      <c r="G31" s="56"/>
    </row>
    <row r="32" spans="1:7" s="24" customFormat="1" x14ac:dyDescent="0.25">
      <c r="A32" s="22"/>
      <c r="B32" s="22"/>
      <c r="C32" s="22"/>
      <c r="D32" s="22"/>
      <c r="E32" s="23"/>
      <c r="F32" s="22"/>
      <c r="G32" s="56"/>
    </row>
    <row r="33" spans="1:7" s="24" customFormat="1" x14ac:dyDescent="0.25">
      <c r="A33" s="22"/>
      <c r="B33" s="22"/>
      <c r="C33" s="22"/>
      <c r="D33" s="22"/>
      <c r="E33" s="23"/>
      <c r="F33" s="22"/>
      <c r="G33" s="56"/>
    </row>
    <row r="34" spans="1:7" s="24" customFormat="1" x14ac:dyDescent="0.25">
      <c r="A34" s="22"/>
      <c r="B34" s="22"/>
      <c r="C34" s="22"/>
      <c r="D34" s="22"/>
      <c r="E34" s="23"/>
      <c r="F34" s="22"/>
      <c r="G34" s="56"/>
    </row>
    <row r="35" spans="1:7" s="24" customFormat="1" x14ac:dyDescent="0.25">
      <c r="A35" s="22"/>
      <c r="B35" s="22"/>
      <c r="C35" s="22"/>
      <c r="D35" s="22"/>
      <c r="E35" s="23"/>
      <c r="F35" s="22"/>
      <c r="G35" s="56"/>
    </row>
    <row r="36" spans="1:7" s="24" customFormat="1" x14ac:dyDescent="0.25">
      <c r="A36" s="22"/>
      <c r="B36" s="22"/>
      <c r="C36" s="22"/>
      <c r="D36" s="22"/>
      <c r="E36" s="23"/>
      <c r="F36" s="22"/>
      <c r="G36" s="56"/>
    </row>
    <row r="37" spans="1:7" s="24" customFormat="1" x14ac:dyDescent="0.25">
      <c r="A37" s="22"/>
      <c r="B37" s="22"/>
      <c r="C37" s="22"/>
      <c r="D37" s="22"/>
      <c r="E37" s="23"/>
      <c r="F37" s="22"/>
      <c r="G37" s="56"/>
    </row>
    <row r="38" spans="1:7" s="24" customFormat="1" x14ac:dyDescent="0.25">
      <c r="A38" s="22"/>
      <c r="B38" s="22"/>
      <c r="C38" s="22"/>
      <c r="D38" s="22"/>
      <c r="E38" s="23"/>
      <c r="F38" s="22"/>
      <c r="G38" s="56"/>
    </row>
    <row r="39" spans="1:7" s="24" customFormat="1" x14ac:dyDescent="0.25">
      <c r="A39" s="22"/>
      <c r="B39" s="22"/>
      <c r="C39" s="22"/>
      <c r="D39" s="22"/>
      <c r="E39" s="23"/>
      <c r="F39" s="22"/>
      <c r="G39" s="56"/>
    </row>
    <row r="40" spans="1:7" s="24" customFormat="1" x14ac:dyDescent="0.25">
      <c r="A40" s="22"/>
      <c r="B40" s="22"/>
      <c r="C40" s="22"/>
      <c r="D40" s="22"/>
      <c r="E40" s="23"/>
      <c r="F40" s="22"/>
      <c r="G40" s="56"/>
    </row>
    <row r="41" spans="1:7" x14ac:dyDescent="0.25">
      <c r="A41" s="164" t="s">
        <v>184</v>
      </c>
      <c r="B41" s="165"/>
      <c r="C41" s="165"/>
      <c r="D41" s="165"/>
      <c r="E41" s="165"/>
      <c r="F41" s="166"/>
      <c r="G41" s="63">
        <f>SUM(G24:G40)</f>
        <v>0</v>
      </c>
    </row>
    <row r="42" spans="1:7" x14ac:dyDescent="0.25">
      <c r="A42" s="160" t="s">
        <v>207</v>
      </c>
      <c r="B42" s="160"/>
      <c r="C42" s="161"/>
      <c r="D42" s="4"/>
      <c r="E42" s="4"/>
      <c r="F42" s="4"/>
      <c r="G42" s="63">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G41"/>
  <sheetViews>
    <sheetView zoomScaleNormal="100" workbookViewId="0">
      <selection activeCell="K16" sqref="K16"/>
    </sheetView>
  </sheetViews>
  <sheetFormatPr defaultColWidth="9.140625" defaultRowHeight="15.75" x14ac:dyDescent="0.25"/>
  <cols>
    <col min="1" max="1" width="9.140625" style="1"/>
    <col min="2" max="2" width="18.28515625" style="1" customWidth="1"/>
    <col min="3" max="3" width="25.5703125" style="1" customWidth="1"/>
    <col min="4" max="4" width="16.7109375" customWidth="1"/>
    <col min="5" max="5" width="15.7109375" customWidth="1"/>
    <col min="6" max="6" width="15.42578125" style="1" customWidth="1"/>
    <col min="7" max="16384" width="9.140625" style="1"/>
  </cols>
  <sheetData>
    <row r="1" spans="1:7" x14ac:dyDescent="0.25">
      <c r="A1" s="3" t="s">
        <v>208</v>
      </c>
      <c r="B1" s="3"/>
    </row>
    <row r="2" spans="1:7" x14ac:dyDescent="0.25">
      <c r="A2" s="74" t="s">
        <v>187</v>
      </c>
    </row>
    <row r="3" spans="1:7" x14ac:dyDescent="0.25">
      <c r="A3" s="4"/>
      <c r="B3" s="162" t="s">
        <v>165</v>
      </c>
      <c r="C3" s="162"/>
      <c r="D3" s="162"/>
      <c r="E3" s="162"/>
      <c r="F3" s="162"/>
      <c r="G3" s="163" t="s">
        <v>12</v>
      </c>
    </row>
    <row r="4" spans="1:7" ht="31.5" x14ac:dyDescent="0.25">
      <c r="A4" s="87" t="s">
        <v>145</v>
      </c>
      <c r="B4" s="6" t="s">
        <v>166</v>
      </c>
      <c r="C4" s="6" t="s">
        <v>167</v>
      </c>
      <c r="D4" s="6" t="s">
        <v>168</v>
      </c>
      <c r="E4" s="6" t="s">
        <v>169</v>
      </c>
      <c r="F4" s="6" t="s">
        <v>170</v>
      </c>
      <c r="G4" s="163"/>
    </row>
    <row r="5" spans="1:7" s="24" customFormat="1" x14ac:dyDescent="0.25">
      <c r="A5" s="22"/>
      <c r="B5" s="22"/>
      <c r="C5" s="22"/>
      <c r="D5" s="22"/>
      <c r="E5" s="23"/>
      <c r="F5" s="22"/>
      <c r="G5" s="56"/>
    </row>
    <row r="6" spans="1:7" s="24" customFormat="1" x14ac:dyDescent="0.25">
      <c r="A6" s="22"/>
      <c r="B6" s="22"/>
      <c r="C6" s="22"/>
      <c r="D6" s="22"/>
      <c r="E6" s="23"/>
      <c r="F6" s="22"/>
      <c r="G6" s="56"/>
    </row>
    <row r="7" spans="1:7" s="24" customFormat="1" x14ac:dyDescent="0.25">
      <c r="A7" s="22"/>
      <c r="B7" s="22"/>
      <c r="C7" s="22"/>
      <c r="D7" s="22"/>
      <c r="E7" s="23"/>
      <c r="F7" s="22"/>
      <c r="G7" s="56"/>
    </row>
    <row r="8" spans="1:7" s="24" customFormat="1" x14ac:dyDescent="0.25">
      <c r="A8" s="22"/>
      <c r="B8" s="22"/>
      <c r="C8" s="22"/>
      <c r="D8" s="22"/>
      <c r="E8" s="23"/>
      <c r="F8" s="22"/>
      <c r="G8" s="56"/>
    </row>
    <row r="9" spans="1:7" s="24" customFormat="1" x14ac:dyDescent="0.25">
      <c r="A9" s="22"/>
      <c r="B9" s="22"/>
      <c r="C9" s="22"/>
      <c r="D9" s="22"/>
      <c r="E9" s="23"/>
      <c r="F9" s="22"/>
      <c r="G9" s="56"/>
    </row>
    <row r="10" spans="1:7" s="24" customFormat="1" x14ac:dyDescent="0.25">
      <c r="A10" s="22"/>
      <c r="B10" s="22"/>
      <c r="C10" s="22"/>
      <c r="D10" s="22"/>
      <c r="E10" s="23"/>
      <c r="F10" s="22"/>
      <c r="G10" s="56"/>
    </row>
    <row r="11" spans="1:7" s="24" customFormat="1" x14ac:dyDescent="0.25">
      <c r="A11" s="22"/>
      <c r="B11" s="22"/>
      <c r="C11" s="22"/>
      <c r="D11" s="22"/>
      <c r="E11" s="23"/>
      <c r="F11" s="22"/>
      <c r="G11" s="56"/>
    </row>
    <row r="12" spans="1:7" s="24" customFormat="1" x14ac:dyDescent="0.25">
      <c r="A12" s="22"/>
      <c r="B12" s="22"/>
      <c r="C12" s="22"/>
      <c r="D12" s="22"/>
      <c r="E12" s="23"/>
      <c r="F12" s="22"/>
      <c r="G12" s="56"/>
    </row>
    <row r="13" spans="1:7" s="24" customFormat="1" x14ac:dyDescent="0.25">
      <c r="A13" s="22"/>
      <c r="B13" s="22"/>
      <c r="C13" s="22"/>
      <c r="D13" s="22"/>
      <c r="E13" s="23"/>
      <c r="F13" s="22"/>
      <c r="G13" s="56"/>
    </row>
    <row r="14" spans="1:7" s="24" customFormat="1" x14ac:dyDescent="0.25">
      <c r="A14" s="22"/>
      <c r="B14" s="22"/>
      <c r="C14" s="22"/>
      <c r="D14" s="22"/>
      <c r="E14" s="23"/>
      <c r="F14" s="22"/>
      <c r="G14" s="56"/>
    </row>
    <row r="15" spans="1:7" s="24" customFormat="1" x14ac:dyDescent="0.25">
      <c r="A15" s="22"/>
      <c r="B15" s="22"/>
      <c r="C15" s="22"/>
      <c r="D15" s="22"/>
      <c r="E15" s="23"/>
      <c r="F15" s="22"/>
      <c r="G15" s="56"/>
    </row>
    <row r="16" spans="1:7" s="24" customFormat="1" x14ac:dyDescent="0.25">
      <c r="A16" s="22"/>
      <c r="B16" s="22"/>
      <c r="C16" s="22"/>
      <c r="D16" s="22"/>
      <c r="E16" s="23"/>
      <c r="F16" s="22"/>
      <c r="G16" s="56"/>
    </row>
    <row r="17" spans="1:7" s="24" customFormat="1" x14ac:dyDescent="0.25">
      <c r="A17" s="22"/>
      <c r="B17" s="22"/>
      <c r="C17" s="22"/>
      <c r="D17" s="22"/>
      <c r="E17" s="23"/>
      <c r="F17" s="22"/>
      <c r="G17" s="56"/>
    </row>
    <row r="18" spans="1:7" s="24" customFormat="1" x14ac:dyDescent="0.25">
      <c r="A18" s="22"/>
      <c r="B18" s="22"/>
      <c r="C18" s="22"/>
      <c r="D18" s="22"/>
      <c r="E18" s="23"/>
      <c r="F18" s="22"/>
      <c r="G18" s="56"/>
    </row>
    <row r="19" spans="1:7" s="24" customFormat="1" x14ac:dyDescent="0.25">
      <c r="A19" s="22"/>
      <c r="B19" s="22"/>
      <c r="C19" s="22"/>
      <c r="D19" s="22"/>
      <c r="E19" s="23"/>
      <c r="F19" s="22"/>
      <c r="G19" s="56"/>
    </row>
    <row r="20" spans="1:7" s="24" customFormat="1" x14ac:dyDescent="0.25">
      <c r="A20" s="22"/>
      <c r="B20" s="22"/>
      <c r="C20" s="22"/>
      <c r="D20" s="22"/>
      <c r="E20" s="23"/>
      <c r="F20" s="22"/>
      <c r="G20" s="56"/>
    </row>
    <row r="21" spans="1:7" s="24" customFormat="1" x14ac:dyDescent="0.25">
      <c r="A21" s="22"/>
      <c r="B21" s="22"/>
      <c r="C21" s="22"/>
      <c r="D21" s="22"/>
      <c r="E21" s="23"/>
      <c r="F21" s="22"/>
      <c r="G21" s="56"/>
    </row>
    <row r="22" spans="1:7" x14ac:dyDescent="0.25">
      <c r="A22" s="164" t="s">
        <v>184</v>
      </c>
      <c r="B22" s="165"/>
      <c r="C22" s="165"/>
      <c r="D22" s="165"/>
      <c r="E22" s="165"/>
      <c r="F22" s="166"/>
      <c r="G22" s="63">
        <f>SUM(G5:G21)</f>
        <v>0</v>
      </c>
    </row>
    <row r="23" spans="1:7" s="24" customFormat="1" x14ac:dyDescent="0.25">
      <c r="A23" s="22"/>
      <c r="B23" s="22"/>
      <c r="C23" s="22"/>
      <c r="D23" s="22"/>
      <c r="E23" s="23"/>
      <c r="F23" s="22"/>
      <c r="G23" s="56"/>
    </row>
    <row r="24" spans="1:7" s="24" customFormat="1" x14ac:dyDescent="0.25">
      <c r="A24" s="22"/>
      <c r="B24" s="22"/>
      <c r="C24" s="22"/>
      <c r="D24" s="22"/>
      <c r="E24" s="23"/>
      <c r="F24" s="22"/>
      <c r="G24" s="56"/>
    </row>
    <row r="25" spans="1:7" s="24" customFormat="1" x14ac:dyDescent="0.25">
      <c r="A25" s="22"/>
      <c r="B25" s="22"/>
      <c r="C25" s="22"/>
      <c r="D25" s="22"/>
      <c r="E25" s="23"/>
      <c r="F25" s="22"/>
      <c r="G25" s="56"/>
    </row>
    <row r="26" spans="1:7" s="24" customFormat="1" x14ac:dyDescent="0.25">
      <c r="A26" s="22"/>
      <c r="B26" s="22"/>
      <c r="C26" s="22"/>
      <c r="D26" s="22"/>
      <c r="E26" s="23"/>
      <c r="F26" s="22"/>
      <c r="G26" s="56"/>
    </row>
    <row r="27" spans="1:7" s="24" customFormat="1" x14ac:dyDescent="0.25">
      <c r="A27" s="22"/>
      <c r="B27" s="22"/>
      <c r="C27" s="22"/>
      <c r="D27" s="22"/>
      <c r="E27" s="23"/>
      <c r="F27" s="22"/>
      <c r="G27" s="56"/>
    </row>
    <row r="28" spans="1:7" s="24" customFormat="1" x14ac:dyDescent="0.25">
      <c r="A28" s="22"/>
      <c r="B28" s="22"/>
      <c r="C28" s="22"/>
      <c r="D28" s="22"/>
      <c r="E28" s="23"/>
      <c r="F28" s="22"/>
      <c r="G28" s="56"/>
    </row>
    <row r="29" spans="1:7" s="24" customFormat="1" x14ac:dyDescent="0.25">
      <c r="A29" s="22"/>
      <c r="B29" s="22"/>
      <c r="C29" s="22"/>
      <c r="D29" s="22"/>
      <c r="E29" s="23"/>
      <c r="F29" s="22"/>
      <c r="G29" s="56"/>
    </row>
    <row r="30" spans="1:7" s="24" customFormat="1" x14ac:dyDescent="0.25">
      <c r="A30" s="22"/>
      <c r="B30" s="22"/>
      <c r="C30" s="22"/>
      <c r="D30" s="22"/>
      <c r="E30" s="23"/>
      <c r="F30" s="22"/>
      <c r="G30" s="56"/>
    </row>
    <row r="31" spans="1:7" s="24" customFormat="1" x14ac:dyDescent="0.25">
      <c r="A31" s="22"/>
      <c r="B31" s="22"/>
      <c r="C31" s="22"/>
      <c r="D31" s="22"/>
      <c r="E31" s="23"/>
      <c r="F31" s="22"/>
      <c r="G31" s="56"/>
    </row>
    <row r="32" spans="1:7" s="24" customFormat="1" x14ac:dyDescent="0.25">
      <c r="A32" s="22"/>
      <c r="B32" s="22"/>
      <c r="C32" s="22"/>
      <c r="D32" s="22"/>
      <c r="E32" s="23"/>
      <c r="F32" s="22"/>
      <c r="G32" s="56"/>
    </row>
    <row r="33" spans="1:7" s="24" customFormat="1" x14ac:dyDescent="0.25">
      <c r="A33" s="22"/>
      <c r="B33" s="22"/>
      <c r="C33" s="22"/>
      <c r="D33" s="22"/>
      <c r="E33" s="23"/>
      <c r="F33" s="22"/>
      <c r="G33" s="56"/>
    </row>
    <row r="34" spans="1:7" s="24" customFormat="1" x14ac:dyDescent="0.25">
      <c r="A34" s="22"/>
      <c r="B34" s="22"/>
      <c r="C34" s="22"/>
      <c r="D34" s="22"/>
      <c r="E34" s="23"/>
      <c r="F34" s="22"/>
      <c r="G34" s="56"/>
    </row>
    <row r="35" spans="1:7" s="24" customFormat="1" x14ac:dyDescent="0.25">
      <c r="A35" s="22"/>
      <c r="B35" s="22"/>
      <c r="C35" s="22"/>
      <c r="D35" s="22"/>
      <c r="E35" s="23"/>
      <c r="F35" s="22"/>
      <c r="G35" s="56"/>
    </row>
    <row r="36" spans="1:7" s="24" customFormat="1" x14ac:dyDescent="0.25">
      <c r="A36" s="22"/>
      <c r="B36" s="22"/>
      <c r="C36" s="22"/>
      <c r="D36" s="22"/>
      <c r="E36" s="23"/>
      <c r="F36" s="22"/>
      <c r="G36" s="56"/>
    </row>
    <row r="37" spans="1:7" s="24" customFormat="1" x14ac:dyDescent="0.25">
      <c r="A37" s="22"/>
      <c r="B37" s="22"/>
      <c r="C37" s="22"/>
      <c r="D37" s="22"/>
      <c r="E37" s="23"/>
      <c r="F37" s="22"/>
      <c r="G37" s="56"/>
    </row>
    <row r="38" spans="1:7" s="24" customFormat="1" x14ac:dyDescent="0.25">
      <c r="A38" s="22"/>
      <c r="B38" s="22"/>
      <c r="C38" s="22"/>
      <c r="D38" s="22"/>
      <c r="E38" s="23"/>
      <c r="F38" s="22"/>
      <c r="G38" s="56"/>
    </row>
    <row r="39" spans="1:7" s="24" customFormat="1" x14ac:dyDescent="0.25">
      <c r="A39" s="22"/>
      <c r="B39" s="22"/>
      <c r="C39" s="22"/>
      <c r="D39" s="22"/>
      <c r="E39" s="23"/>
      <c r="F39" s="22"/>
      <c r="G39" s="56"/>
    </row>
    <row r="40" spans="1:7" x14ac:dyDescent="0.25">
      <c r="A40" s="164" t="s">
        <v>184</v>
      </c>
      <c r="B40" s="165"/>
      <c r="C40" s="165"/>
      <c r="D40" s="165"/>
      <c r="E40" s="165"/>
      <c r="F40" s="166"/>
      <c r="G40" s="63">
        <f>SUM(G23:G39)</f>
        <v>0</v>
      </c>
    </row>
    <row r="41" spans="1:7" x14ac:dyDescent="0.25">
      <c r="A41" s="160" t="s">
        <v>209</v>
      </c>
      <c r="B41" s="160"/>
      <c r="C41" s="161"/>
      <c r="D41" s="4"/>
      <c r="E41" s="4"/>
      <c r="F41" s="4"/>
      <c r="G41" s="63">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42E76AFB253E46B51BD1C5056F70C3" ma:contentTypeVersion="10" ma:contentTypeDescription="Create a new document." ma:contentTypeScope="" ma:versionID="b5068b64a80b758084e1ba580498a5a9">
  <xsd:schema xmlns:xsd="http://www.w3.org/2001/XMLSchema" xmlns:xs="http://www.w3.org/2001/XMLSchema" xmlns:p="http://schemas.microsoft.com/office/2006/metadata/properties" xmlns:ns2="e1940df0-42e4-4771-ad11-61398137d57c" xmlns:ns3="839fb3f3-a60a-4748-b5df-62cd90ab6e4e" targetNamespace="http://schemas.microsoft.com/office/2006/metadata/properties" ma:root="true" ma:fieldsID="96807e3e55887e53ae62a3b2e97ad76b" ns2:_="" ns3:_="">
    <xsd:import namespace="e1940df0-42e4-4771-ad11-61398137d57c"/>
    <xsd:import namespace="839fb3f3-a60a-4748-b5df-62cd90ab6e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40df0-42e4-4771-ad11-61398137d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9fb3f3-a60a-4748-b5df-62cd90ab6e4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D2397B-E5A1-46CD-B02F-A2CCCB4ED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40df0-42e4-4771-ad11-61398137d57c"/>
    <ds:schemaRef ds:uri="839fb3f3-a60a-4748-b5df-62cd90ab6e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340D56-60DA-4A41-923A-DDECF740E072}">
  <ds:schemaRefs>
    <ds:schemaRef ds:uri="http://schemas.microsoft.com/sharepoint/v3/contenttype/forms"/>
  </ds:schemaRefs>
</ds:datastoreItem>
</file>

<file path=customXml/itemProps3.xml><?xml version="1.0" encoding="utf-8"?>
<ds:datastoreItem xmlns:ds="http://schemas.openxmlformats.org/officeDocument/2006/customXml" ds:itemID="{C407990A-50AA-4E82-9084-A80D12433199}">
  <ds:schemaRefs>
    <ds:schemaRef ds:uri="http://schemas.microsoft.com/office/2006/documentManagement/types"/>
    <ds:schemaRef ds:uri="http://purl.org/dc/terms/"/>
    <ds:schemaRef ds:uri="http://www.w3.org/XML/1998/namespace"/>
    <ds:schemaRef ds:uri="http://schemas.openxmlformats.org/package/2006/metadata/core-properties"/>
    <ds:schemaRef ds:uri="839fb3f3-a60a-4748-b5df-62cd90ab6e4e"/>
    <ds:schemaRef ds:uri="http://purl.org/dc/dcmitype/"/>
    <ds:schemaRef ds:uri="http://purl.org/dc/elements/1.1/"/>
    <ds:schemaRef ds:uri="http://schemas.microsoft.com/office/infopath/2007/PartnerControls"/>
    <ds:schemaRef ds:uri="e1940df0-42e4-4771-ad11-61398137d57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Ühik</vt:lpstr>
      <vt:lpstr>Valdkond</vt:lpstr>
    </vt:vector>
  </TitlesOfParts>
  <Manager/>
  <Company>SMIT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Aigi Kasvand</dc:creator>
  <cp:keywords/>
  <dc:description/>
  <cp:lastModifiedBy>VARES Anneli</cp:lastModifiedBy>
  <cp:revision/>
  <dcterms:created xsi:type="dcterms:W3CDTF">2014-06-17T10:19:13Z</dcterms:created>
  <dcterms:modified xsi:type="dcterms:W3CDTF">2022-06-22T08:08:53Z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2020-12-24T11:51:55Z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fc3f872b-9dcc-48a9-888c-263b378cfd91</vt:lpwstr>
  </property>
  <property fmtid="{D5CDD505-2E9C-101B-9397-08002B2CF9AE}" pid="8" name="MSIP_Label_2059aa38-f392-4105-be92-628035578272_ContentBits">
    <vt:lpwstr>0</vt:lpwstr>
  </property>
  <property fmtid="{D5CDD505-2E9C-101B-9397-08002B2CF9AE}" pid="9" name="ContentTypeId">
    <vt:lpwstr>0x010100C442E76AFB253E46B51BD1C5056F70C3</vt:lpwstr>
  </property>
</Properties>
</file>