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heckCompatibility="1" defaultThemeVersion="124226"/>
  <mc:AlternateContent xmlns:mc="http://schemas.openxmlformats.org/markup-compatibility/2006">
    <mc:Choice Requires="x15">
      <x15ac:absPath xmlns:x15ac="http://schemas.microsoft.com/office/spreadsheetml/2010/11/ac" url="C:\Users\avares\OneDrive - International Organization for Migration - IOM\Documents\VARRRE 8\"/>
    </mc:Choice>
  </mc:AlternateContent>
  <xr:revisionPtr revIDLastSave="0" documentId="8_{F9A011DF-3B81-4F56-B836-9FC321551CFE}" xr6:coauthVersionLast="47" xr6:coauthVersionMax="47" xr10:uidLastSave="{00000000-0000-0000-0000-000000000000}"/>
  <bookViews>
    <workbookView xWindow="705" yWindow="990" windowWidth="19185" windowHeight="10200" tabRatio="757" xr2:uid="{00000000-000D-0000-FFFF-FFFF00000000}"/>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Ühik">'Nähtamatu leht'!$A$6:$A$9</definedName>
    <definedName name="Valdkond">'Nähtamatu leht'!$A$1:$A$3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2" i="11" l="1"/>
  <c r="E66" i="11"/>
  <c r="G66" i="11" s="1"/>
  <c r="G63" i="11"/>
  <c r="G64" i="11"/>
  <c r="G65" i="11"/>
  <c r="G67" i="11"/>
  <c r="G69" i="11"/>
  <c r="G70" i="11"/>
  <c r="G71" i="11"/>
  <c r="G42" i="11" l="1"/>
  <c r="G43" i="11"/>
  <c r="G44" i="11"/>
  <c r="G45" i="11"/>
  <c r="G47" i="11"/>
  <c r="G48" i="11"/>
  <c r="G50" i="11"/>
  <c r="G51" i="11"/>
  <c r="G37" i="11"/>
  <c r="G38" i="11"/>
  <c r="G40" i="11"/>
  <c r="G39" i="11"/>
  <c r="G41" i="11" l="1"/>
  <c r="G46" i="11"/>
  <c r="G49" i="11"/>
  <c r="A6" i="1"/>
  <c r="A5" i="1"/>
  <c r="A4" i="1"/>
  <c r="G22" i="15"/>
  <c r="G22" i="18"/>
  <c r="G48" i="13"/>
  <c r="G29" i="13"/>
  <c r="G22" i="10"/>
  <c r="G40" i="10"/>
  <c r="D25" i="1" l="1"/>
  <c r="D24" i="1"/>
  <c r="J17" i="6"/>
  <c r="K28" i="6" s="1"/>
  <c r="E22" i="1" l="1"/>
  <c r="E24" i="1"/>
  <c r="I32" i="6" l="1"/>
  <c r="E32" i="6"/>
  <c r="C28" i="6"/>
  <c r="C29" i="6"/>
  <c r="C30" i="6"/>
  <c r="C31" i="6"/>
  <c r="C27" i="6"/>
  <c r="J18" i="6"/>
  <c r="C32" i="6" l="1"/>
  <c r="C24" i="11" l="1"/>
  <c r="C24" i="1" s="1"/>
  <c r="G73" i="11" l="1"/>
  <c r="G40" i="20"/>
  <c r="F27" i="1" s="1"/>
  <c r="G22" i="20"/>
  <c r="G41" i="20" l="1"/>
  <c r="D27" i="1"/>
  <c r="E27" i="1"/>
  <c r="G40" i="18" l="1"/>
  <c r="F24" i="1" s="1"/>
  <c r="G24" i="1" l="1"/>
  <c r="G41" i="18"/>
  <c r="G12" i="1"/>
  <c r="G13" i="1"/>
  <c r="G14" i="1"/>
  <c r="G15" i="1"/>
  <c r="G11" i="1"/>
  <c r="G36" i="11"/>
  <c r="G35" i="11" s="1"/>
  <c r="G16" i="1" l="1"/>
  <c r="G74" i="11" l="1"/>
  <c r="G72" i="11" s="1"/>
  <c r="C27" i="11" l="1"/>
  <c r="C27" i="1" s="1"/>
  <c r="G27" i="1" s="1"/>
  <c r="K31" i="6"/>
  <c r="K30" i="6"/>
  <c r="K29" i="6"/>
  <c r="K27" i="6"/>
  <c r="J20" i="6"/>
  <c r="J19" i="6"/>
  <c r="J16" i="6"/>
  <c r="K32" i="6" l="1"/>
  <c r="J21" i="6"/>
  <c r="D18" i="11"/>
  <c r="G32" i="6" l="1"/>
  <c r="G55" i="11"/>
  <c r="G56" i="11"/>
  <c r="G57" i="11"/>
  <c r="G58" i="11"/>
  <c r="G59" i="11"/>
  <c r="G60" i="11"/>
  <c r="G61" i="11"/>
  <c r="G54" i="11"/>
  <c r="G52" i="11" l="1"/>
  <c r="C25" i="11"/>
  <c r="C25" i="1" s="1"/>
  <c r="C23" i="11"/>
  <c r="C23" i="1" s="1"/>
  <c r="G40" i="15"/>
  <c r="F25" i="1" s="1"/>
  <c r="E25" i="1"/>
  <c r="F22" i="1"/>
  <c r="G41" i="12"/>
  <c r="F26" i="1" s="1"/>
  <c r="G23" i="12"/>
  <c r="E23" i="1"/>
  <c r="E26" i="1" l="1"/>
  <c r="E28" i="1" s="1"/>
  <c r="D26" i="1"/>
  <c r="C26" i="11"/>
  <c r="C26" i="1" s="1"/>
  <c r="C22" i="11"/>
  <c r="C22" i="1" s="1"/>
  <c r="G75" i="11"/>
  <c r="D22" i="1"/>
  <c r="G41" i="15"/>
  <c r="G42" i="12"/>
  <c r="G76" i="11" l="1"/>
  <c r="C29" i="11" s="1"/>
  <c r="C29" i="1" s="1"/>
  <c r="G29" i="1" s="1"/>
  <c r="C28" i="1"/>
  <c r="G22" i="1"/>
  <c r="G26" i="1"/>
  <c r="C28" i="11"/>
  <c r="G25" i="1"/>
  <c r="F23" i="1"/>
  <c r="D25" i="11" l="1"/>
  <c r="C30" i="1"/>
  <c r="G77" i="11"/>
  <c r="F28" i="1"/>
  <c r="F30" i="1" s="1"/>
  <c r="D23" i="1"/>
  <c r="D24" i="11"/>
  <c r="D22" i="11"/>
  <c r="D26" i="11"/>
  <c r="D27" i="11"/>
  <c r="D23" i="11"/>
  <c r="G41" i="10"/>
  <c r="F11" i="1" l="1"/>
  <c r="F12" i="1"/>
  <c r="G23" i="1"/>
  <c r="D28" i="1"/>
  <c r="G28" i="1" s="1"/>
  <c r="C30" i="11"/>
  <c r="J29" i="6"/>
  <c r="J30" i="6"/>
  <c r="J31" i="6"/>
  <c r="E30" i="1"/>
  <c r="C13" i="11" l="1"/>
  <c r="C16" i="6" s="1"/>
  <c r="E12" i="1"/>
  <c r="D12" i="1" s="1"/>
  <c r="J28" i="6" s="1"/>
  <c r="E11" i="1"/>
  <c r="D11" i="1" s="1"/>
  <c r="J27" i="6" s="1"/>
  <c r="C14" i="11"/>
  <c r="C17" i="11"/>
  <c r="C16" i="11"/>
  <c r="C15" i="11"/>
  <c r="D13" i="1"/>
  <c r="D14" i="1"/>
  <c r="D15" i="1"/>
  <c r="F16" i="1"/>
  <c r="J32" i="6" l="1"/>
  <c r="C18" i="6"/>
  <c r="C13" i="1"/>
  <c r="C14" i="1"/>
  <c r="C19" i="6"/>
  <c r="C15" i="1"/>
  <c r="C20" i="6"/>
  <c r="C17" i="6"/>
  <c r="C12" i="1"/>
  <c r="C11" i="1"/>
  <c r="D16" i="1"/>
  <c r="E16" i="1"/>
  <c r="D30" i="1"/>
  <c r="C18" i="11"/>
  <c r="C21" i="6" l="1"/>
  <c r="C16" i="1"/>
  <c r="G30" i="1"/>
  <c r="G21" i="6" l="1"/>
  <c r="E21" i="6"/>
  <c r="I21" i="6" l="1"/>
  <c r="G49" i="13"/>
</calcChain>
</file>

<file path=xl/sharedStrings.xml><?xml version="1.0" encoding="utf-8"?>
<sst xmlns="http://schemas.openxmlformats.org/spreadsheetml/2006/main" count="380" uniqueCount="219">
  <si>
    <t>Lisa 3</t>
  </si>
  <si>
    <t>VARJUPAIGA-, RÄNDE- JA INTEGRATSIOONIFOND</t>
  </si>
  <si>
    <t>Toetuse taotleja:</t>
  </si>
  <si>
    <t>Rahvusvaheline Migratsiooniorganisatsioon (IOM), Eesti esindus</t>
  </si>
  <si>
    <t>Projekti pealkiri:</t>
  </si>
  <si>
    <t>Vabatahtlik toetatud tagasipöördumine ja reintegratsioon Eestis</t>
  </si>
  <si>
    <t>Projekti periood:</t>
  </si>
  <si>
    <t>01.01.2021-30.06.2023</t>
  </si>
  <si>
    <t>Projekti valdkond:</t>
  </si>
  <si>
    <t>Tagasisaatmine</t>
  </si>
  <si>
    <t>Tabel 1. Projekti tulud allikate lõikes (EUR)</t>
  </si>
  <si>
    <t>Rahastamisallikas</t>
  </si>
  <si>
    <t>Summa</t>
  </si>
  <si>
    <t>Osakaal %</t>
  </si>
  <si>
    <t>AMIF</t>
  </si>
  <si>
    <t>Riiklik kaasfinantseering</t>
  </si>
  <si>
    <t>Toetuse saaja omafinanantseering</t>
  </si>
  <si>
    <t>Partnerite poolne kaasfinantseering</t>
  </si>
  <si>
    <t>Projekti käigus saadud muud sissetulekud</t>
  </si>
  <si>
    <t>PROJEKTI MAKSUMUS KOKKU</t>
  </si>
  <si>
    <t>Tabel 2. Projekti kululiikide koondtabel (EUR)</t>
  </si>
  <si>
    <t>KOOND</t>
  </si>
  <si>
    <t>KOKKU</t>
  </si>
  <si>
    <t>% kogukuludest</t>
  </si>
  <si>
    <t>Tööjõukulud</t>
  </si>
  <si>
    <t>Sõidu- ja lähetuskulud</t>
  </si>
  <si>
    <t>Seadmed, kinnisvara</t>
  </si>
  <si>
    <t xml:space="preserve">EL avalikustamise kulud </t>
  </si>
  <si>
    <r>
      <t>Sihtrühmadega seotud kulud</t>
    </r>
    <r>
      <rPr>
        <strike/>
        <sz val="12"/>
        <rFont val="Times New Roman"/>
        <family val="1"/>
        <charset val="186"/>
      </rPr>
      <t xml:space="preserve"> </t>
    </r>
  </si>
  <si>
    <t>Muud otsesed kulud</t>
  </si>
  <si>
    <t>Otsesed kulud kokku</t>
  </si>
  <si>
    <t>Kaudsed kulud</t>
  </si>
  <si>
    <t>Projekti kulud kokku</t>
  </si>
  <si>
    <t>Tabel 3. Projekti detailne eelarve (EUR)</t>
  </si>
  <si>
    <t>nr</t>
  </si>
  <si>
    <t>Kululiik</t>
  </si>
  <si>
    <t>Kulu detailne kirjeldus</t>
  </si>
  <si>
    <t>Ühik</t>
  </si>
  <si>
    <t>Kogus</t>
  </si>
  <si>
    <t>Ühiku hind</t>
  </si>
  <si>
    <t>PROJEKTI OTSESED KULUD</t>
  </si>
  <si>
    <t>1.</t>
  </si>
  <si>
    <t>1.1</t>
  </si>
  <si>
    <t>Projektijuht</t>
  </si>
  <si>
    <t>Eelduslikult 80% tööaeg, projekti juhtimine, aruandlus jms. tööülesanded on lisatud taotlusele. Kulu sisaldab endas töötasu (vastavalt ÜRO palgaskaalale) ning kulusid töötasudeks, nt panus ÜRO pensionifondi (United Nations Joint Staff Pension Fund - UNJSPF - 15.8%),  kompensatsiooniplaani (0.47%), lapsetoetus ja IOMi ravikindlustus (MSP premium floor) MSPga ühinemise kulu, puhkusetasu, 6% Terminal emolument</t>
  </si>
  <si>
    <t>kuu</t>
  </si>
  <si>
    <t>1.2</t>
  </si>
  <si>
    <t>Projekti Assistent</t>
  </si>
  <si>
    <t>Eelduslikult täistööaeg, projektijuhi assisteerimine igapäevastes projektiga rakendamisega seonduvates tegevustes. Tööülesannete kirjeldus on lisatud taotlusele. Kulu sisaldab endas töötasu  (vastavalt ÜRO palgaskaalale) ning kulusid töötasudeks nt panus ÜRO pensionifondi (United Nations Joint Staff Pension Fund - UNJSPF - 15.8%), kompensatsiooniplaani (0.47%), lapsetoetus ja IOMi ravikindlustus (MSP premium floor) MSPga ühinemise kulu, puhkusetasu, 6% Terminal emolument</t>
  </si>
  <si>
    <t>tk</t>
  </si>
  <si>
    <t>1.3</t>
  </si>
  <si>
    <t>Praktikant</t>
  </si>
  <si>
    <t>Eelduslikult täistööaeg, kulu sisaldab praktikatasu ning CP (tööõnnetuskindlustus)</t>
  </si>
  <si>
    <t>1.4</t>
  </si>
  <si>
    <t>Projekti admin/finants assistant</t>
  </si>
  <si>
    <t>Eelduslikult 70% tööaega, projektijuhi assisteerimine projekti raamatupidamisalastes küsimustes. Kulu sisaldab endas töötasu  (vastavalt ÜRO palgaskaalale) ning kulusid töötasudeks nt panus ÜRO pensionifondi (United Nations Joint Staff Pension Fund - UNJSPF - 15.8%), kompensatsiooniplaani (0.47%), lapsetoetus ja IOMi ravikindlustus (MSP premium floor) MSPga ühinemise kulu, puhkusetasu, 6% Terminal emolument</t>
  </si>
  <si>
    <t>1.5</t>
  </si>
  <si>
    <t>Projekti raamatupidamistugi</t>
  </si>
  <si>
    <t>Eelduslikult 3-5% tööaeg, projekti raamatupidamine ning finantsasjade kontrolli tagamine, sh igakuised palgalehe arvestused, maksete sooritused ning kuu sulgemised. Kulu sisaldab endas töötasu  (vastavalt ÜRO palgaskaalale)   ja organisatsiooni kulusid töötasudeks Soomes</t>
  </si>
  <si>
    <t>2.</t>
  </si>
  <si>
    <t>3.</t>
  </si>
  <si>
    <t>4.</t>
  </si>
  <si>
    <t>EL avalikustamise tegevused</t>
  </si>
  <si>
    <t>Sihtrühmaga seotud tegevused</t>
  </si>
  <si>
    <t xml:space="preserve">Alaeesmärk 1: KRKd on teadlikud päritoluriiki tagasipöördumise võimalustest. </t>
  </si>
  <si>
    <t>2.1</t>
  </si>
  <si>
    <t>infomaterjalide koostamine</t>
  </si>
  <si>
    <t>Kulu sisaldab infomaterjalide tõlke, kujundamise ja trükkimise kulu. Tõlkimine eesti-inglise-eesti, vene ja vajadusel teised trendipõhised keeled. Hinnanguliselt trükitakse 250 infomaterjali ning tegeletakse kodulehe kaasajastamisega</t>
  </si>
  <si>
    <t>2.2</t>
  </si>
  <si>
    <t>Projekti meeskonna liikmete lähetuskulu</t>
  </si>
  <si>
    <t>Siseriiklik transport - buss, rong, sõiduauto (sh parkimistasu lennujaamas), takso (erandkorras kui muud transpordivahendid ei võimalda - nt varahommikused lennud). Seotud projekti otsese ja kaudse sihtrühma nõustamise/informeerimisega ja tagasipöördumise toetamisega. Täpsem kulu vajadus selgub projekti rakendamise käigus. arvestuse aluseks Tallinn-Vao/Vägeva-Tallinn; Tallinn-Tartu-Tallinn; Tallinn-Linnaaru-Tallinn</t>
  </si>
  <si>
    <t>2.3</t>
  </si>
  <si>
    <t>Tõlketeenused</t>
  </si>
  <si>
    <t>Suuline tõlge nõustamiste ajal ja/või kirjalik tõlge, et tagada efektiivne kommunikatsioon tagasipöördujatega protsessi vältel Eestis</t>
  </si>
  <si>
    <t>2.4</t>
  </si>
  <si>
    <t>Reisidokumendi taotlusega seotud kulud</t>
  </si>
  <si>
    <t>Reisidokumendi taotlemisega seonduv kulu, sh saatkondade riigilõivud, kulleriteenus, notari ja vandetõlgi teenused, dokumentide väljavõtted, apostillimised/legaliseerimised jms, mis nõutakse saatkondade poolt. Arvestuslikult 20 dokumendi taotlus</t>
  </si>
  <si>
    <t>2.5</t>
  </si>
  <si>
    <t>Reisieelsed kulud</t>
  </si>
  <si>
    <t xml:space="preserve">Kulu sisaldab endas tagasipöörduja siseriiklikku transpordikulu (maakonnaliinid + linnaliinid); majutus, toitlustus, hügieenitarbed; hooajalised riided (taaskasutusest), pagas/kott jms. Tegemist ei ole lõpliku nimekirjaga, tugi tagatakse vastavalt tagasipöörduja põhjendatud vajadustele </t>
  </si>
  <si>
    <t xml:space="preserve">Alaeesmärk 2: KRKdel on võimalik pöörduda tagasi oma päritoluriiki humaanselt ja korrapäraselt. </t>
  </si>
  <si>
    <t>2.6</t>
  </si>
  <si>
    <t>Reisieelsed tervisega seonduvad kulud</t>
  </si>
  <si>
    <t>Valdavalt COVID19 pandeemiaga seotud kulud (testid, sertifikaadid jms ajas kaasuvad nõuded), reisieelne tervisekontroll, isikukaitsevahendid, sh  projektimeeskonnale sihtrühmaga seotud tegevuste elluviimiseks. Ravimid, sh retsept ja käsimüük. Tegemist ei ole lõpliku nimekirjaga, tugi tagatakse vastavalt tagasipöörduja põhjendatud vajadustele ning pandeemiast tulenevatele nõuetele.  Eelduslikult on tuge vajalik 50% tagasipöördujatest</t>
  </si>
  <si>
    <t>2.7</t>
  </si>
  <si>
    <t>Transpordikulu seoses tagasipöördumisega</t>
  </si>
  <si>
    <t>Arvestuse aluseks näitlikud suunad: Eesti-Bangladesh; Eesti-Nigeeria; Eesti-Ukraina/Venemaa; Eesti-Georgia. Lõplikud sihtriigid täpsustuvad tuginedes toetuse saajate päritoluriikidele, lennuaegadele. Kulu sisaldab ka siseriiklikku transpordikulu päritoluriigis, eelkõige suuremate vahemaade ja turvalisuse kaalutlustel. Arvestuse aluseks on Covid19 eelne olukord, kus Eestist oli rohkem otselende</t>
  </si>
  <si>
    <t>2.8</t>
  </si>
  <si>
    <t>Lennujaama läbipääsu kaardid</t>
  </si>
  <si>
    <t>projekti meeskonna (tagasipöörduja saatja) läbipääsu tagamine Tallinna lennujaama reisijatetsooni, et tagada tugi lennukile sisenemiseni. Hinnanguliselt 5 kaarti</t>
  </si>
  <si>
    <t>2.9</t>
  </si>
  <si>
    <t>Sularahatoetus</t>
  </si>
  <si>
    <t>2.10</t>
  </si>
  <si>
    <t>Transiidiabi</t>
  </si>
  <si>
    <t>Transiidiabi teenus, sh vastuvõtt lennujaamas, ühenduslennule jõudmise tagamine, koostöö transiitriigi ametivõimudega), teenustasu vastavalt IOM transiitriigi kontori/teenusepakkuja tasudele. Vajadusel majutuse tagamine (nt ühenduslend järgmisel päeval). hinnanguliselt 90% tagasipöördujatest vajavad teenust</t>
  </si>
  <si>
    <t>2.11</t>
  </si>
  <si>
    <t>Eskordi reisikulu</t>
  </si>
  <si>
    <t>Erivajadusega isikutele saatja tagamine (meditsiiniline ja tava-eskort), hinnanguliselt kuni 4 eskordi võimaldamine. Kulu sisaldab lennupileteid. Kulu arvestatud näitlikult Eesti-Armeenia-Eesti näitel. Meditsiinilise eskordi puhul säilitab IOM võimaluse kaasata kolleege, kes on med.töötajad, teistest riikidest (nt Venemaa, Ukraina, Rumeenia)</t>
  </si>
  <si>
    <t>2.12</t>
  </si>
  <si>
    <t>Eskordi päevaraha</t>
  </si>
  <si>
    <t>Erivajadusega isiku saatja  päevaraha. Sõltuvalt sihtriigist on arvestuse aluseks 2*2.3 päevaraha. Aluseks võetud Vene Föderatsioonis kehtiv EK päevaraha</t>
  </si>
  <si>
    <t>2.13</t>
  </si>
  <si>
    <t>Eskordi tasu</t>
  </si>
  <si>
    <t>Sisaldab töötasu ja tööõnnetuskindlustus (CP), viisade vormistamisega kaasnevaid kulusid jms.</t>
  </si>
  <si>
    <t>Alaeesmärk 3: KRKd on toetatud reintegreerumisel pärast tagasipöördumist.</t>
  </si>
  <si>
    <t>2.14</t>
  </si>
  <si>
    <t>Vastuvõtt ja reintegratsiooni rakendamise toetamine päritoluriigis</t>
  </si>
  <si>
    <t>vajadusel vastuvõtt päritoluriiki saabumisel, peamine fookus reintegratsiooniplaani rakendamisel - tagasipöörduja nõustamine, vajalike dokumentide vormistamisel abistamine, esitatud dokumentide kontroll, vastavate maksete jms korraldamine ning plaani rakendamise jälgimine. Teenustasu IOM esindusele päritoluriigis või rakendavale partnerile. Hinnanguliselt 36.5% tagasipöördujatest</t>
  </si>
  <si>
    <t>2.15</t>
  </si>
  <si>
    <t>Reintegratsiooni tugi</t>
  </si>
  <si>
    <t>Mitterahaline tugi, mida taotlejatel on võimalik taotleda rakendamiseks päritoluriigis. Reintegratsiooni rakendamise võimekus ja väljavaade hinnatakse Eestis nõustamiste jooksul. Täiskasvanute puhul valdavalt seos otsese sissetulekuga ja/või haridusega, sh kursused. Johtuvalt on töökohatoetus, sh väike-äri rajamine jne toeks kuni 1700 EUR. Kui isik otsustab teha kursused ning kasutada ka tuge, siis võib olla põhjendatud olukordades lisada täiendavaid vahendeid kuni 500 EUR ulatuses. Lastele varieerub tagatava toe ulatus kuni 250 EUR sõltuvalt lapse vanusest ning vajadustest esmavajaduste katteks ning hariduse, sh huvihariduse võimaldamiseks. Hinnanguliselt 36.5% tagasipöördujatest</t>
  </si>
  <si>
    <t>2.16</t>
  </si>
  <si>
    <t>eritugi erivajadusega isikutele</t>
  </si>
  <si>
    <t>Mitterahaline tugi, mis on suunatud eelkõige isikutele, kelle tervislik seisund vajab järelravi pärast tagasipöördumist.Samuti võimaldab katta COVID19 tulenevalt riiki sisenemisega kaasnevaid kulusid (nt kohustuslik karantiin, testid, tervisekontrollid ning tõendid jms)  Erandlikel juhtudel toetatakse eluaseme kulusid (max 3 kuud), kui isikutel puudub päritoluriigis elukoht (hävinud; ümberasumine riigisiseselt). Hinnanguliselt 10% tagasipöördujatest</t>
  </si>
  <si>
    <t>6.</t>
  </si>
  <si>
    <t>PROJEKTI OTSESED KULUD KOKKU</t>
  </si>
  <si>
    <t>PROJEKTI KAUDSED KULUD</t>
  </si>
  <si>
    <t>PROJEKTI KULUD KOKKU</t>
  </si>
  <si>
    <t>Maksetaotluse vorm</t>
  </si>
  <si>
    <t>Toetuse saaja:</t>
  </si>
  <si>
    <r>
      <t>Projekti tunnus</t>
    </r>
    <r>
      <rPr>
        <sz val="12"/>
        <color theme="1"/>
        <rFont val="Times New Roman"/>
        <family val="1"/>
        <charset val="186"/>
      </rPr>
      <t>:</t>
    </r>
  </si>
  <si>
    <t>Tabel 1. Projekti kavandatud maksed</t>
  </si>
  <si>
    <t>Maksed</t>
  </si>
  <si>
    <t>Toetusleping (punkt)</t>
  </si>
  <si>
    <t>I</t>
  </si>
  <si>
    <t>II</t>
  </si>
  <si>
    <t>III</t>
  </si>
  <si>
    <t>xxxx</t>
  </si>
  <si>
    <t>yyyy</t>
  </si>
  <si>
    <t>zzzz</t>
  </si>
  <si>
    <t>Tabel 2. Projekti jooksul laekunud maksed ja lõppmakse</t>
  </si>
  <si>
    <t>IV</t>
  </si>
  <si>
    <t>Laekumise kuupäev pp/kk/aaaa</t>
  </si>
  <si>
    <t>Maksetaotlus</t>
  </si>
  <si>
    <t>Toetuslepingu punkti xxxx kohaselt taotlen AMIF-i vahemakse ... euro eraldamist lepingu punktis ... nimetatud kontole.</t>
  </si>
  <si>
    <t>Koostaja</t>
  </si>
  <si>
    <t>___________________________________________</t>
  </si>
  <si>
    <t>(nimi, allkiri)</t>
  </si>
  <si>
    <t>Toetuse saaja volitatud esindaja</t>
  </si>
  <si>
    <t>Kuluaruande vorm</t>
  </si>
  <si>
    <t>Tabel 1. Projekti maksumus ja kulud allikate lõikes (EUR)</t>
  </si>
  <si>
    <t>Projekti kavandatud kulud</t>
  </si>
  <si>
    <t>Tegelikud kulud kokku</t>
  </si>
  <si>
    <t>Aruandlusperioodi pp/kk/aaaa - pp/kk/aaaa kulud</t>
  </si>
  <si>
    <t>Tabel 2. Kuluaruande koond (EUR)</t>
  </si>
  <si>
    <t>Rea nr</t>
  </si>
  <si>
    <t>Kavandatud eelarve</t>
  </si>
  <si>
    <t xml:space="preserve">Tegelikud kulud </t>
  </si>
  <si>
    <t>Eelarve täitmise %</t>
  </si>
  <si>
    <t>Kokku</t>
  </si>
  <si>
    <t>EL avalikustamise kulud</t>
  </si>
  <si>
    <t>5.</t>
  </si>
  <si>
    <t>Sihtrühmaga seotud kulud</t>
  </si>
  <si>
    <t xml:space="preserve">OTSESED KULUD </t>
  </si>
  <si>
    <t>KAUDSED KULUD</t>
  </si>
  <si>
    <t xml:space="preserve">Tabel 3. Toetuse saaja kinnitus </t>
  </si>
  <si>
    <t>Mina, toetuse saaja, kinnitan, et:</t>
  </si>
  <si>
    <t>VASTUS</t>
  </si>
  <si>
    <t>SELGITUS</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</si>
  <si>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</si>
  <si>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</si>
  <si>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</si>
  <si>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mittekohustuslase staatus on võrreldes toetuse taotluses tooduga muutunud</t>
  </si>
  <si>
    <t>1. Tööjõukulud</t>
  </si>
  <si>
    <t>* Aruandlusperioodi kuluaruande ülesehitus peab vastama eelarvele, st isikute kaupa eraldi välja tuua kuluread (eristada bruto töötasu, töötasult kinnipeetud maksud)</t>
  </si>
  <si>
    <r>
      <t xml:space="preserve">Projekti tegelikud kulud </t>
    </r>
    <r>
      <rPr>
        <i/>
        <sz val="12"/>
        <color theme="1"/>
        <rFont val="Times New Roman"/>
        <family val="1"/>
        <charset val="186"/>
      </rPr>
      <t>(tabelisse lisada ridasid vastavalt kuludokumentide arvule)</t>
    </r>
  </si>
  <si>
    <t>Kuludokumendi väljastaja</t>
  </si>
  <si>
    <t>Kuludokumendi nimetus</t>
  </si>
  <si>
    <t>Kuludokumendi number</t>
  </si>
  <si>
    <t>Kuludokumendi kuupäev</t>
  </si>
  <si>
    <t>Kulu lühikirjeldus</t>
  </si>
  <si>
    <t>Näide:</t>
  </si>
  <si>
    <t>1. Projektijuhi töötasu</t>
  </si>
  <si>
    <t>1.1.</t>
  </si>
  <si>
    <t>MTÜ A&amp;O</t>
  </si>
  <si>
    <t>Palgateatis veebruar 2016</t>
  </si>
  <si>
    <t>-</t>
  </si>
  <si>
    <t>bruto töötasu</t>
  </si>
  <si>
    <t>1.2.</t>
  </si>
  <si>
    <t>Siseministeerium</t>
  </si>
  <si>
    <t>sotsiaalmaks ja tööandja töötuskindlustusmakse</t>
  </si>
  <si>
    <t>2. Raamatupidaja töötasu</t>
  </si>
  <si>
    <t>2.1.</t>
  </si>
  <si>
    <t>2.2.</t>
  </si>
  <si>
    <t>Aruandlusperioodi pp/kk/aaaa-pp/kk/aaaa kulud kokku</t>
  </si>
  <si>
    <t xml:space="preserve">Tööjõukulud kokku </t>
  </si>
  <si>
    <t>2. Sõidu- ja lähetuskulud</t>
  </si>
  <si>
    <t>* Aruandlusperioodi kuluaruande ülesehitus peab vastama eelarvele</t>
  </si>
  <si>
    <t>1. Projektimeeskonna sõidukulud</t>
  </si>
  <si>
    <t>Reisibüroo AS</t>
  </si>
  <si>
    <t>Arve</t>
  </si>
  <si>
    <t>5</t>
  </si>
  <si>
    <t xml:space="preserve">Projektijuhi lähetus Soome 25.03.2018. Laevapiletid Tallinn-Helsingi-Tallinn. </t>
  </si>
  <si>
    <t>Lähetuskulud kokku</t>
  </si>
  <si>
    <t>3. Seadmed/kinnisvara</t>
  </si>
  <si>
    <t>Seadmete/kinnisvaraga seotud kulud kokku</t>
  </si>
  <si>
    <t>4. EL avalikustamise kulud</t>
  </si>
  <si>
    <t>EL avalikustamise kulud kokku</t>
  </si>
  <si>
    <t>5. Sihtrühmaga seotud kulud</t>
  </si>
  <si>
    <t>1. Materjalide tõlkimine ja trükkimine</t>
  </si>
  <si>
    <t>Trükikoda OÜ</t>
  </si>
  <si>
    <t>A4568</t>
  </si>
  <si>
    <t>20.02.16 toimunud ametnike koolituse käsiraamatu trükk 20 eksemplari</t>
  </si>
  <si>
    <t>2. Sihrühma sõidu- ja majutuskulud</t>
  </si>
  <si>
    <t>B&amp;B</t>
  </si>
  <si>
    <t>1-2016</t>
  </si>
  <si>
    <t>20.02.16 toimunud ametnike koolitusel osalejate majutus 19.02.2016 (18 isikut)</t>
  </si>
  <si>
    <t>Sihtühmaga seotud kulud</t>
  </si>
  <si>
    <t>6. Muud otsesed kulud</t>
  </si>
  <si>
    <t>Muud otsesed kulud kokku</t>
  </si>
  <si>
    <t>Varjupaik</t>
  </si>
  <si>
    <t>Integratsioon</t>
  </si>
  <si>
    <t>Tagasipöördumine</t>
  </si>
  <si>
    <t>tund</t>
  </si>
  <si>
    <t>päev</t>
  </si>
  <si>
    <t>Jah</t>
  </si>
  <si>
    <t>Ei</t>
  </si>
  <si>
    <t>Ei kohaldu</t>
  </si>
  <si>
    <t>Sularahatoetus, mis tagatakse isikutele valdavalt Tallinna lennujaamas, et neil oleks võimalik jõuda päritoluriigis viimasesse sihtpunkti ning vajadusel katta ka elementaarsemad esmavajadused pärast saabumist. Hinnanguliselt jääb sularahatugi 100 EUR, kuid sõltuvalt vajadustele säilib erandi võimalus, mis vastab tagasipöörduja individuaalsele olukorrale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</si>
</sst>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67">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Protection="1">
      <protection locked="0" hidden="1"/>
    </xf>
    <xf numFmtId="0" fontId="3" fillId="0" borderId="1"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9" fillId="0" borderId="0" xfId="1" applyFont="1" applyProtection="1">
      <protection hidden="1"/>
    </xf>
    <xf numFmtId="0" fontId="3" fillId="2" borderId="2" xfId="0" applyFont="1" applyFill="1" applyBorder="1" applyProtection="1">
      <protection hidden="1"/>
    </xf>
    <xf numFmtId="0" fontId="0" fillId="2" borderId="3" xfId="0" applyFill="1" applyBorder="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3" fillId="2" borderId="1" xfId="0" applyNumberFormat="1" applyFont="1" applyFill="1" applyBorder="1"/>
    <xf numFmtId="0" fontId="3" fillId="2" borderId="1" xfId="0" applyFont="1" applyFill="1" applyBorder="1" applyProtection="1">
      <protection locked="0" hidden="1"/>
    </xf>
    <xf numFmtId="4" fontId="2" fillId="2" borderId="1" xfId="0" applyNumberFormat="1"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4" fontId="3" fillId="0" borderId="0" xfId="0" applyNumberFormat="1" applyFont="1"/>
    <xf numFmtId="0" fontId="9" fillId="0" borderId="0" xfId="0" applyFont="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1" fillId="0" borderId="20" xfId="0" applyFont="1" applyBorder="1"/>
    <xf numFmtId="0" fontId="0" fillId="0" borderId="21" xfId="0" applyBorder="1"/>
    <xf numFmtId="0" fontId="0" fillId="0" borderId="22" xfId="0" applyBorder="1"/>
    <xf numFmtId="2" fontId="16" fillId="0" borderId="1" xfId="0" applyNumberFormat="1" applyFont="1" applyBorder="1" applyAlignment="1" applyProtection="1">
      <alignment wrapText="1"/>
      <protection locked="0" hidden="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2" fillId="0" borderId="0" xfId="0" applyFont="1" applyAlignment="1" applyProtection="1">
      <alignment horizontal="right"/>
      <protection locked="0"/>
    </xf>
    <xf numFmtId="0" fontId="2" fillId="0" borderId="1" xfId="0" applyFont="1" applyBorder="1" applyAlignment="1" applyProtection="1">
      <alignment wrapText="1"/>
      <protection locked="0" hidden="1"/>
    </xf>
    <xf numFmtId="0" fontId="3" fillId="2" borderId="1" xfId="0" quotePrefix="1" applyFont="1" applyFill="1" applyBorder="1" applyProtection="1">
      <protection hidden="1"/>
    </xf>
    <xf numFmtId="2" fontId="2" fillId="0" borderId="1" xfId="0" applyNumberFormat="1" applyFont="1" applyBorder="1" applyProtection="1">
      <protection locked="0" hidden="1"/>
    </xf>
    <xf numFmtId="4" fontId="2" fillId="0" borderId="0" xfId="0" applyNumberFormat="1" applyFont="1" applyProtection="1">
      <protection hidden="1"/>
    </xf>
    <xf numFmtId="49" fontId="3" fillId="0" borderId="1" xfId="0" applyNumberFormat="1" applyFont="1" applyBorder="1" applyProtection="1">
      <protection locked="0" hidden="1"/>
    </xf>
    <xf numFmtId="49" fontId="12" fillId="0" borderId="1" xfId="0" applyNumberFormat="1" applyFont="1" applyBorder="1" applyProtection="1">
      <protection locked="0" hidden="1"/>
    </xf>
    <xf numFmtId="2" fontId="2" fillId="0" borderId="0" xfId="0" applyNumberFormat="1" applyFont="1" applyProtection="1">
      <protection hidden="1"/>
    </xf>
    <xf numFmtId="0" fontId="3" fillId="0" borderId="2" xfId="0" applyFont="1" applyBorder="1" applyAlignment="1" applyProtection="1">
      <protection locked="0" hidden="1"/>
    </xf>
    <xf numFmtId="0" fontId="0" fillId="0" borderId="3" xfId="0" applyBorder="1" applyAlignment="1"/>
    <xf numFmtId="0" fontId="0" fillId="0" borderId="4" xfId="0" applyBorder="1" applyAlignment="1"/>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2" borderId="3" xfId="0" applyFont="1" applyFill="1" applyBorder="1" applyAlignment="1" applyProtection="1">
      <protection hidden="1"/>
    </xf>
    <xf numFmtId="0" fontId="3" fillId="2"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ill="1" applyBorder="1" applyAlignment="1" applyProtection="1">
      <protection hidden="1"/>
    </xf>
    <xf numFmtId="0" fontId="0" fillId="3" borderId="4" xfId="0" applyFill="1" applyBorder="1" applyAlignment="1" applyProtection="1">
      <protection hidden="1"/>
    </xf>
    <xf numFmtId="0" fontId="3" fillId="3" borderId="2" xfId="0" applyFont="1" applyFill="1" applyBorder="1" applyAlignment="1" applyProtection="1">
      <protection locked="0" hidden="1"/>
    </xf>
    <xf numFmtId="0" fontId="0" fillId="3" borderId="3" xfId="0" applyFill="1" applyBorder="1" applyAlignment="1" applyProtection="1">
      <protection locked="0" hidden="1"/>
    </xf>
    <xf numFmtId="0" fontId="0" fillId="3" borderId="4" xfId="0" applyFill="1" applyBorder="1" applyAlignment="1" applyProtection="1">
      <protection locked="0" hidden="1"/>
    </xf>
    <xf numFmtId="0" fontId="3" fillId="0" borderId="2" xfId="0" quotePrefix="1" applyFont="1" applyBorder="1" applyAlignment="1" applyProtection="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25">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6</xdr:row>
      <xdr:rowOff>42333</xdr:rowOff>
    </xdr:from>
    <xdr:to>
      <xdr:col>2</xdr:col>
      <xdr:colOff>1312830</xdr:colOff>
      <xdr:row>10</xdr:row>
      <xdr:rowOff>95849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6</xdr:row>
      <xdr:rowOff>76573</xdr:rowOff>
    </xdr:from>
    <xdr:to>
      <xdr:col>3</xdr:col>
      <xdr:colOff>631175</xdr:colOff>
      <xdr:row>10</xdr:row>
      <xdr:rowOff>96371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2</xdr:row>
      <xdr:rowOff>123826</xdr:rowOff>
    </xdr:from>
    <xdr:to>
      <xdr:col>4</xdr:col>
      <xdr:colOff>457199</xdr:colOff>
      <xdr:row>6</xdr:row>
      <xdr:rowOff>95354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923926"/>
          <a:ext cx="1600199" cy="771628"/>
        </a:xfrm>
        <a:prstGeom prst="rect">
          <a:avLst/>
        </a:prstGeom>
      </xdr:spPr>
    </xdr:pic>
    <xdr:clientData/>
  </xdr:twoCellAnchor>
  <xdr:twoCellAnchor editAs="oneCell">
    <xdr:from>
      <xdr:col>5</xdr:col>
      <xdr:colOff>9525</xdr:colOff>
      <xdr:row>2</xdr:row>
      <xdr:rowOff>38100</xdr:rowOff>
    </xdr:from>
    <xdr:to>
      <xdr:col>6</xdr:col>
      <xdr:colOff>17391</xdr:colOff>
      <xdr:row>6</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0"/>
  <sheetViews>
    <sheetView tabSelected="1" topLeftCell="A53" zoomScale="80" zoomScaleNormal="80" workbookViewId="0">
      <selection activeCell="C63" sqref="C63"/>
    </sheetView>
  </sheetViews>
  <sheetFormatPr defaultRowHeight="15.75" x14ac:dyDescent="0.25"/>
  <cols>
    <col min="1" max="1" width="27.140625" style="18" customWidth="1"/>
    <col min="2" max="2" width="32.140625" style="18" customWidth="1"/>
    <col min="3" max="3" width="37.85546875" style="18" customWidth="1"/>
    <col min="4" max="4" width="18" style="18" customWidth="1"/>
    <col min="5" max="5" width="12.28515625" style="18" bestFit="1" customWidth="1"/>
    <col min="6" max="6" width="21.28515625" style="18" customWidth="1"/>
    <col min="7" max="7" width="11.28515625" style="18" customWidth="1"/>
    <col min="8" max="8" width="25.7109375" style="18" customWidth="1"/>
    <col min="9" max="256" width="9.140625" style="18"/>
    <col min="257" max="257" width="32.140625" style="18" bestFit="1" customWidth="1"/>
    <col min="258" max="258" width="21.42578125" style="18" bestFit="1" customWidth="1"/>
    <col min="259" max="259" width="11.5703125" style="18" bestFit="1" customWidth="1"/>
    <col min="260" max="260" width="12.28515625" style="18" bestFit="1" customWidth="1"/>
    <col min="261" max="261" width="10.5703125" style="18" bestFit="1" customWidth="1"/>
    <col min="262" max="263" width="9.140625" style="18"/>
    <col min="264" max="264" width="15.85546875" style="18" customWidth="1"/>
    <col min="265" max="512" width="9.140625" style="18"/>
    <col min="513" max="513" width="32.140625" style="18" bestFit="1" customWidth="1"/>
    <col min="514" max="514" width="21.42578125" style="18" bestFit="1" customWidth="1"/>
    <col min="515" max="515" width="11.5703125" style="18" bestFit="1" customWidth="1"/>
    <col min="516" max="516" width="12.28515625" style="18" bestFit="1" customWidth="1"/>
    <col min="517" max="517" width="10.5703125" style="18" bestFit="1" customWidth="1"/>
    <col min="518" max="519" width="9.140625" style="18"/>
    <col min="520" max="520" width="15.85546875" style="18" customWidth="1"/>
    <col min="521" max="768" width="9.140625" style="18"/>
    <col min="769" max="769" width="32.140625" style="18" bestFit="1" customWidth="1"/>
    <col min="770" max="770" width="21.42578125" style="18" bestFit="1" customWidth="1"/>
    <col min="771" max="771" width="11.5703125" style="18" bestFit="1" customWidth="1"/>
    <col min="772" max="772" width="12.28515625" style="18" bestFit="1" customWidth="1"/>
    <col min="773" max="773" width="10.5703125" style="18" bestFit="1" customWidth="1"/>
    <col min="774" max="775" width="9.140625" style="18"/>
    <col min="776" max="776" width="15.85546875" style="18" customWidth="1"/>
    <col min="777" max="1024" width="9.140625" style="18"/>
    <col min="1025" max="1025" width="32.140625" style="18" bestFit="1" customWidth="1"/>
    <col min="1026" max="1026" width="21.42578125" style="18" bestFit="1" customWidth="1"/>
    <col min="1027" max="1027" width="11.5703125" style="18" bestFit="1" customWidth="1"/>
    <col min="1028" max="1028" width="12.28515625" style="18" bestFit="1" customWidth="1"/>
    <col min="1029" max="1029" width="10.5703125" style="18" bestFit="1" customWidth="1"/>
    <col min="1030" max="1031" width="9.140625" style="18"/>
    <col min="1032" max="1032" width="15.85546875" style="18" customWidth="1"/>
    <col min="1033" max="1280" width="9.140625" style="18"/>
    <col min="1281" max="1281" width="32.140625" style="18" bestFit="1" customWidth="1"/>
    <col min="1282" max="1282" width="21.42578125" style="18" bestFit="1" customWidth="1"/>
    <col min="1283" max="1283" width="11.5703125" style="18" bestFit="1" customWidth="1"/>
    <col min="1284" max="1284" width="12.28515625" style="18" bestFit="1" customWidth="1"/>
    <col min="1285" max="1285" width="10.5703125" style="18" bestFit="1" customWidth="1"/>
    <col min="1286" max="1287" width="9.140625" style="18"/>
    <col min="1288" max="1288" width="15.85546875" style="18" customWidth="1"/>
    <col min="1289" max="1536" width="9.140625" style="18"/>
    <col min="1537" max="1537" width="32.140625" style="18" bestFit="1" customWidth="1"/>
    <col min="1538" max="1538" width="21.42578125" style="18" bestFit="1" customWidth="1"/>
    <col min="1539" max="1539" width="11.5703125" style="18" bestFit="1" customWidth="1"/>
    <col min="1540" max="1540" width="12.28515625" style="18" bestFit="1" customWidth="1"/>
    <col min="1541" max="1541" width="10.5703125" style="18" bestFit="1" customWidth="1"/>
    <col min="1542" max="1543" width="9.140625" style="18"/>
    <col min="1544" max="1544" width="15.85546875" style="18" customWidth="1"/>
    <col min="1545" max="1792" width="9.140625" style="18"/>
    <col min="1793" max="1793" width="32.140625" style="18" bestFit="1" customWidth="1"/>
    <col min="1794" max="1794" width="21.42578125" style="18" bestFit="1" customWidth="1"/>
    <col min="1795" max="1795" width="11.5703125" style="18" bestFit="1" customWidth="1"/>
    <col min="1796" max="1796" width="12.28515625" style="18" bestFit="1" customWidth="1"/>
    <col min="1797" max="1797" width="10.5703125" style="18" bestFit="1" customWidth="1"/>
    <col min="1798" max="1799" width="9.140625" style="18"/>
    <col min="1800" max="1800" width="15.85546875" style="18" customWidth="1"/>
    <col min="1801" max="2048" width="9.140625" style="18"/>
    <col min="2049" max="2049" width="32.140625" style="18" bestFit="1" customWidth="1"/>
    <col min="2050" max="2050" width="21.42578125" style="18" bestFit="1" customWidth="1"/>
    <col min="2051" max="2051" width="11.5703125" style="18" bestFit="1" customWidth="1"/>
    <col min="2052" max="2052" width="12.28515625" style="18" bestFit="1" customWidth="1"/>
    <col min="2053" max="2053" width="10.5703125" style="18" bestFit="1" customWidth="1"/>
    <col min="2054" max="2055" width="9.140625" style="18"/>
    <col min="2056" max="2056" width="15.85546875" style="18" customWidth="1"/>
    <col min="2057" max="2304" width="9.140625" style="18"/>
    <col min="2305" max="2305" width="32.140625" style="18" bestFit="1" customWidth="1"/>
    <col min="2306" max="2306" width="21.42578125" style="18" bestFit="1" customWidth="1"/>
    <col min="2307" max="2307" width="11.5703125" style="18" bestFit="1" customWidth="1"/>
    <col min="2308" max="2308" width="12.28515625" style="18" bestFit="1" customWidth="1"/>
    <col min="2309" max="2309" width="10.5703125" style="18" bestFit="1" customWidth="1"/>
    <col min="2310" max="2311" width="9.140625" style="18"/>
    <col min="2312" max="2312" width="15.85546875" style="18" customWidth="1"/>
    <col min="2313" max="2560" width="9.140625" style="18"/>
    <col min="2561" max="2561" width="32.140625" style="18" bestFit="1" customWidth="1"/>
    <col min="2562" max="2562" width="21.42578125" style="18" bestFit="1" customWidth="1"/>
    <col min="2563" max="2563" width="11.5703125" style="18" bestFit="1" customWidth="1"/>
    <col min="2564" max="2564" width="12.28515625" style="18" bestFit="1" customWidth="1"/>
    <col min="2565" max="2565" width="10.5703125" style="18" bestFit="1" customWidth="1"/>
    <col min="2566" max="2567" width="9.140625" style="18"/>
    <col min="2568" max="2568" width="15.85546875" style="18" customWidth="1"/>
    <col min="2569" max="2816" width="9.140625" style="18"/>
    <col min="2817" max="2817" width="32.140625" style="18" bestFit="1" customWidth="1"/>
    <col min="2818" max="2818" width="21.42578125" style="18" bestFit="1" customWidth="1"/>
    <col min="2819" max="2819" width="11.5703125" style="18" bestFit="1" customWidth="1"/>
    <col min="2820" max="2820" width="12.28515625" style="18" bestFit="1" customWidth="1"/>
    <col min="2821" max="2821" width="10.5703125" style="18" bestFit="1" customWidth="1"/>
    <col min="2822" max="2823" width="9.140625" style="18"/>
    <col min="2824" max="2824" width="15.85546875" style="18" customWidth="1"/>
    <col min="2825" max="3072" width="9.140625" style="18"/>
    <col min="3073" max="3073" width="32.140625" style="18" bestFit="1" customWidth="1"/>
    <col min="3074" max="3074" width="21.42578125" style="18" bestFit="1" customWidth="1"/>
    <col min="3075" max="3075" width="11.5703125" style="18" bestFit="1" customWidth="1"/>
    <col min="3076" max="3076" width="12.28515625" style="18" bestFit="1" customWidth="1"/>
    <col min="3077" max="3077" width="10.5703125" style="18" bestFit="1" customWidth="1"/>
    <col min="3078" max="3079" width="9.140625" style="18"/>
    <col min="3080" max="3080" width="15.85546875" style="18" customWidth="1"/>
    <col min="3081" max="3328" width="9.140625" style="18"/>
    <col min="3329" max="3329" width="32.140625" style="18" bestFit="1" customWidth="1"/>
    <col min="3330" max="3330" width="21.42578125" style="18" bestFit="1" customWidth="1"/>
    <col min="3331" max="3331" width="11.5703125" style="18" bestFit="1" customWidth="1"/>
    <col min="3332" max="3332" width="12.28515625" style="18" bestFit="1" customWidth="1"/>
    <col min="3333" max="3333" width="10.5703125" style="18" bestFit="1" customWidth="1"/>
    <col min="3334" max="3335" width="9.140625" style="18"/>
    <col min="3336" max="3336" width="15.85546875" style="18" customWidth="1"/>
    <col min="3337" max="3584" width="9.140625" style="18"/>
    <col min="3585" max="3585" width="32.140625" style="18" bestFit="1" customWidth="1"/>
    <col min="3586" max="3586" width="21.42578125" style="18" bestFit="1" customWidth="1"/>
    <col min="3587" max="3587" width="11.5703125" style="18" bestFit="1" customWidth="1"/>
    <col min="3588" max="3588" width="12.28515625" style="18" bestFit="1" customWidth="1"/>
    <col min="3589" max="3589" width="10.5703125" style="18" bestFit="1" customWidth="1"/>
    <col min="3590" max="3591" width="9.140625" style="18"/>
    <col min="3592" max="3592" width="15.85546875" style="18" customWidth="1"/>
    <col min="3593" max="3840" width="9.140625" style="18"/>
    <col min="3841" max="3841" width="32.140625" style="18" bestFit="1" customWidth="1"/>
    <col min="3842" max="3842" width="21.42578125" style="18" bestFit="1" customWidth="1"/>
    <col min="3843" max="3843" width="11.5703125" style="18" bestFit="1" customWidth="1"/>
    <col min="3844" max="3844" width="12.28515625" style="18" bestFit="1" customWidth="1"/>
    <col min="3845" max="3845" width="10.5703125" style="18" bestFit="1" customWidth="1"/>
    <col min="3846" max="3847" width="9.140625" style="18"/>
    <col min="3848" max="3848" width="15.85546875" style="18" customWidth="1"/>
    <col min="3849" max="4096" width="9.140625" style="18"/>
    <col min="4097" max="4097" width="32.140625" style="18" bestFit="1" customWidth="1"/>
    <col min="4098" max="4098" width="21.42578125" style="18" bestFit="1" customWidth="1"/>
    <col min="4099" max="4099" width="11.5703125" style="18" bestFit="1" customWidth="1"/>
    <col min="4100" max="4100" width="12.28515625" style="18" bestFit="1" customWidth="1"/>
    <col min="4101" max="4101" width="10.5703125" style="18" bestFit="1" customWidth="1"/>
    <col min="4102" max="4103" width="9.140625" style="18"/>
    <col min="4104" max="4104" width="15.85546875" style="18" customWidth="1"/>
    <col min="4105" max="4352" width="9.140625" style="18"/>
    <col min="4353" max="4353" width="32.140625" style="18" bestFit="1" customWidth="1"/>
    <col min="4354" max="4354" width="21.42578125" style="18" bestFit="1" customWidth="1"/>
    <col min="4355" max="4355" width="11.5703125" style="18" bestFit="1" customWidth="1"/>
    <col min="4356" max="4356" width="12.28515625" style="18" bestFit="1" customWidth="1"/>
    <col min="4357" max="4357" width="10.5703125" style="18" bestFit="1" customWidth="1"/>
    <col min="4358" max="4359" width="9.140625" style="18"/>
    <col min="4360" max="4360" width="15.85546875" style="18" customWidth="1"/>
    <col min="4361" max="4608" width="9.140625" style="18"/>
    <col min="4609" max="4609" width="32.140625" style="18" bestFit="1" customWidth="1"/>
    <col min="4610" max="4610" width="21.42578125" style="18" bestFit="1" customWidth="1"/>
    <col min="4611" max="4611" width="11.5703125" style="18" bestFit="1" customWidth="1"/>
    <col min="4612" max="4612" width="12.28515625" style="18" bestFit="1" customWidth="1"/>
    <col min="4613" max="4613" width="10.5703125" style="18" bestFit="1" customWidth="1"/>
    <col min="4614" max="4615" width="9.140625" style="18"/>
    <col min="4616" max="4616" width="15.85546875" style="18" customWidth="1"/>
    <col min="4617" max="4864" width="9.140625" style="18"/>
    <col min="4865" max="4865" width="32.140625" style="18" bestFit="1" customWidth="1"/>
    <col min="4866" max="4866" width="21.42578125" style="18" bestFit="1" customWidth="1"/>
    <col min="4867" max="4867" width="11.5703125" style="18" bestFit="1" customWidth="1"/>
    <col min="4868" max="4868" width="12.28515625" style="18" bestFit="1" customWidth="1"/>
    <col min="4869" max="4869" width="10.5703125" style="18" bestFit="1" customWidth="1"/>
    <col min="4870" max="4871" width="9.140625" style="18"/>
    <col min="4872" max="4872" width="15.85546875" style="18" customWidth="1"/>
    <col min="4873" max="5120" width="9.140625" style="18"/>
    <col min="5121" max="5121" width="32.140625" style="18" bestFit="1" customWidth="1"/>
    <col min="5122" max="5122" width="21.42578125" style="18" bestFit="1" customWidth="1"/>
    <col min="5123" max="5123" width="11.5703125" style="18" bestFit="1" customWidth="1"/>
    <col min="5124" max="5124" width="12.28515625" style="18" bestFit="1" customWidth="1"/>
    <col min="5125" max="5125" width="10.5703125" style="18" bestFit="1" customWidth="1"/>
    <col min="5126" max="5127" width="9.140625" style="18"/>
    <col min="5128" max="5128" width="15.85546875" style="18" customWidth="1"/>
    <col min="5129" max="5376" width="9.140625" style="18"/>
    <col min="5377" max="5377" width="32.140625" style="18" bestFit="1" customWidth="1"/>
    <col min="5378" max="5378" width="21.42578125" style="18" bestFit="1" customWidth="1"/>
    <col min="5379" max="5379" width="11.5703125" style="18" bestFit="1" customWidth="1"/>
    <col min="5380" max="5380" width="12.28515625" style="18" bestFit="1" customWidth="1"/>
    <col min="5381" max="5381" width="10.5703125" style="18" bestFit="1" customWidth="1"/>
    <col min="5382" max="5383" width="9.140625" style="18"/>
    <col min="5384" max="5384" width="15.85546875" style="18" customWidth="1"/>
    <col min="5385" max="5632" width="9.140625" style="18"/>
    <col min="5633" max="5633" width="32.140625" style="18" bestFit="1" customWidth="1"/>
    <col min="5634" max="5634" width="21.42578125" style="18" bestFit="1" customWidth="1"/>
    <col min="5635" max="5635" width="11.5703125" style="18" bestFit="1" customWidth="1"/>
    <col min="5636" max="5636" width="12.28515625" style="18" bestFit="1" customWidth="1"/>
    <col min="5637" max="5637" width="10.5703125" style="18" bestFit="1" customWidth="1"/>
    <col min="5638" max="5639" width="9.140625" style="18"/>
    <col min="5640" max="5640" width="15.85546875" style="18" customWidth="1"/>
    <col min="5641" max="5888" width="9.140625" style="18"/>
    <col min="5889" max="5889" width="32.140625" style="18" bestFit="1" customWidth="1"/>
    <col min="5890" max="5890" width="21.42578125" style="18" bestFit="1" customWidth="1"/>
    <col min="5891" max="5891" width="11.5703125" style="18" bestFit="1" customWidth="1"/>
    <col min="5892" max="5892" width="12.28515625" style="18" bestFit="1" customWidth="1"/>
    <col min="5893" max="5893" width="10.5703125" style="18" bestFit="1" customWidth="1"/>
    <col min="5894" max="5895" width="9.140625" style="18"/>
    <col min="5896" max="5896" width="15.85546875" style="18" customWidth="1"/>
    <col min="5897" max="6144" width="9.140625" style="18"/>
    <col min="6145" max="6145" width="32.140625" style="18" bestFit="1" customWidth="1"/>
    <col min="6146" max="6146" width="21.42578125" style="18" bestFit="1" customWidth="1"/>
    <col min="6147" max="6147" width="11.5703125" style="18" bestFit="1" customWidth="1"/>
    <col min="6148" max="6148" width="12.28515625" style="18" bestFit="1" customWidth="1"/>
    <col min="6149" max="6149" width="10.5703125" style="18" bestFit="1" customWidth="1"/>
    <col min="6150" max="6151" width="9.140625" style="18"/>
    <col min="6152" max="6152" width="15.85546875" style="18" customWidth="1"/>
    <col min="6153" max="6400" width="9.140625" style="18"/>
    <col min="6401" max="6401" width="32.140625" style="18" bestFit="1" customWidth="1"/>
    <col min="6402" max="6402" width="21.42578125" style="18" bestFit="1" customWidth="1"/>
    <col min="6403" max="6403" width="11.5703125" style="18" bestFit="1" customWidth="1"/>
    <col min="6404" max="6404" width="12.28515625" style="18" bestFit="1" customWidth="1"/>
    <col min="6405" max="6405" width="10.5703125" style="18" bestFit="1" customWidth="1"/>
    <col min="6406" max="6407" width="9.140625" style="18"/>
    <col min="6408" max="6408" width="15.85546875" style="18" customWidth="1"/>
    <col min="6409" max="6656" width="9.140625" style="18"/>
    <col min="6657" max="6657" width="32.140625" style="18" bestFit="1" customWidth="1"/>
    <col min="6658" max="6658" width="21.42578125" style="18" bestFit="1" customWidth="1"/>
    <col min="6659" max="6659" width="11.5703125" style="18" bestFit="1" customWidth="1"/>
    <col min="6660" max="6660" width="12.28515625" style="18" bestFit="1" customWidth="1"/>
    <col min="6661" max="6661" width="10.5703125" style="18" bestFit="1" customWidth="1"/>
    <col min="6662" max="6663" width="9.140625" style="18"/>
    <col min="6664" max="6664" width="15.85546875" style="18" customWidth="1"/>
    <col min="6665" max="6912" width="9.140625" style="18"/>
    <col min="6913" max="6913" width="32.140625" style="18" bestFit="1" customWidth="1"/>
    <col min="6914" max="6914" width="21.42578125" style="18" bestFit="1" customWidth="1"/>
    <col min="6915" max="6915" width="11.5703125" style="18" bestFit="1" customWidth="1"/>
    <col min="6916" max="6916" width="12.28515625" style="18" bestFit="1" customWidth="1"/>
    <col min="6917" max="6917" width="10.5703125" style="18" bestFit="1" customWidth="1"/>
    <col min="6918" max="6919" width="9.140625" style="18"/>
    <col min="6920" max="6920" width="15.85546875" style="18" customWidth="1"/>
    <col min="6921" max="7168" width="9.140625" style="18"/>
    <col min="7169" max="7169" width="32.140625" style="18" bestFit="1" customWidth="1"/>
    <col min="7170" max="7170" width="21.42578125" style="18" bestFit="1" customWidth="1"/>
    <col min="7171" max="7171" width="11.5703125" style="18" bestFit="1" customWidth="1"/>
    <col min="7172" max="7172" width="12.28515625" style="18" bestFit="1" customWidth="1"/>
    <col min="7173" max="7173" width="10.5703125" style="18" bestFit="1" customWidth="1"/>
    <col min="7174" max="7175" width="9.140625" style="18"/>
    <col min="7176" max="7176" width="15.85546875" style="18" customWidth="1"/>
    <col min="7177" max="7424" width="9.140625" style="18"/>
    <col min="7425" max="7425" width="32.140625" style="18" bestFit="1" customWidth="1"/>
    <col min="7426" max="7426" width="21.42578125" style="18" bestFit="1" customWidth="1"/>
    <col min="7427" max="7427" width="11.5703125" style="18" bestFit="1" customWidth="1"/>
    <col min="7428" max="7428" width="12.28515625" style="18" bestFit="1" customWidth="1"/>
    <col min="7429" max="7429" width="10.5703125" style="18" bestFit="1" customWidth="1"/>
    <col min="7430" max="7431" width="9.140625" style="18"/>
    <col min="7432" max="7432" width="15.85546875" style="18" customWidth="1"/>
    <col min="7433" max="7680" width="9.140625" style="18"/>
    <col min="7681" max="7681" width="32.140625" style="18" bestFit="1" customWidth="1"/>
    <col min="7682" max="7682" width="21.42578125" style="18" bestFit="1" customWidth="1"/>
    <col min="7683" max="7683" width="11.5703125" style="18" bestFit="1" customWidth="1"/>
    <col min="7684" max="7684" width="12.28515625" style="18" bestFit="1" customWidth="1"/>
    <col min="7685" max="7685" width="10.5703125" style="18" bestFit="1" customWidth="1"/>
    <col min="7686" max="7687" width="9.140625" style="18"/>
    <col min="7688" max="7688" width="15.85546875" style="18" customWidth="1"/>
    <col min="7689" max="7936" width="9.140625" style="18"/>
    <col min="7937" max="7937" width="32.140625" style="18" bestFit="1" customWidth="1"/>
    <col min="7938" max="7938" width="21.42578125" style="18" bestFit="1" customWidth="1"/>
    <col min="7939" max="7939" width="11.5703125" style="18" bestFit="1" customWidth="1"/>
    <col min="7940" max="7940" width="12.28515625" style="18" bestFit="1" customWidth="1"/>
    <col min="7941" max="7941" width="10.5703125" style="18" bestFit="1" customWidth="1"/>
    <col min="7942" max="7943" width="9.140625" style="18"/>
    <col min="7944" max="7944" width="15.85546875" style="18" customWidth="1"/>
    <col min="7945" max="8192" width="9.140625" style="18"/>
    <col min="8193" max="8193" width="32.140625" style="18" bestFit="1" customWidth="1"/>
    <col min="8194" max="8194" width="21.42578125" style="18" bestFit="1" customWidth="1"/>
    <col min="8195" max="8195" width="11.5703125" style="18" bestFit="1" customWidth="1"/>
    <col min="8196" max="8196" width="12.28515625" style="18" bestFit="1" customWidth="1"/>
    <col min="8197" max="8197" width="10.5703125" style="18" bestFit="1" customWidth="1"/>
    <col min="8198" max="8199" width="9.140625" style="18"/>
    <col min="8200" max="8200" width="15.85546875" style="18" customWidth="1"/>
    <col min="8201" max="8448" width="9.140625" style="18"/>
    <col min="8449" max="8449" width="32.140625" style="18" bestFit="1" customWidth="1"/>
    <col min="8450" max="8450" width="21.42578125" style="18" bestFit="1" customWidth="1"/>
    <col min="8451" max="8451" width="11.5703125" style="18" bestFit="1" customWidth="1"/>
    <col min="8452" max="8452" width="12.28515625" style="18" bestFit="1" customWidth="1"/>
    <col min="8453" max="8453" width="10.5703125" style="18" bestFit="1" customWidth="1"/>
    <col min="8454" max="8455" width="9.140625" style="18"/>
    <col min="8456" max="8456" width="15.85546875" style="18" customWidth="1"/>
    <col min="8457" max="8704" width="9.140625" style="18"/>
    <col min="8705" max="8705" width="32.140625" style="18" bestFit="1" customWidth="1"/>
    <col min="8706" max="8706" width="21.42578125" style="18" bestFit="1" customWidth="1"/>
    <col min="8707" max="8707" width="11.5703125" style="18" bestFit="1" customWidth="1"/>
    <col min="8708" max="8708" width="12.28515625" style="18" bestFit="1" customWidth="1"/>
    <col min="8709" max="8709" width="10.5703125" style="18" bestFit="1" customWidth="1"/>
    <col min="8710" max="8711" width="9.140625" style="18"/>
    <col min="8712" max="8712" width="15.85546875" style="18" customWidth="1"/>
    <col min="8713" max="8960" width="9.140625" style="18"/>
    <col min="8961" max="8961" width="32.140625" style="18" bestFit="1" customWidth="1"/>
    <col min="8962" max="8962" width="21.42578125" style="18" bestFit="1" customWidth="1"/>
    <col min="8963" max="8963" width="11.5703125" style="18" bestFit="1" customWidth="1"/>
    <col min="8964" max="8964" width="12.28515625" style="18" bestFit="1" customWidth="1"/>
    <col min="8965" max="8965" width="10.5703125" style="18" bestFit="1" customWidth="1"/>
    <col min="8966" max="8967" width="9.140625" style="18"/>
    <col min="8968" max="8968" width="15.85546875" style="18" customWidth="1"/>
    <col min="8969" max="9216" width="9.140625" style="18"/>
    <col min="9217" max="9217" width="32.140625" style="18" bestFit="1" customWidth="1"/>
    <col min="9218" max="9218" width="21.42578125" style="18" bestFit="1" customWidth="1"/>
    <col min="9219" max="9219" width="11.5703125" style="18" bestFit="1" customWidth="1"/>
    <col min="9220" max="9220" width="12.28515625" style="18" bestFit="1" customWidth="1"/>
    <col min="9221" max="9221" width="10.5703125" style="18" bestFit="1" customWidth="1"/>
    <col min="9222" max="9223" width="9.140625" style="18"/>
    <col min="9224" max="9224" width="15.85546875" style="18" customWidth="1"/>
    <col min="9225" max="9472" width="9.140625" style="18"/>
    <col min="9473" max="9473" width="32.140625" style="18" bestFit="1" customWidth="1"/>
    <col min="9474" max="9474" width="21.42578125" style="18" bestFit="1" customWidth="1"/>
    <col min="9475" max="9475" width="11.5703125" style="18" bestFit="1" customWidth="1"/>
    <col min="9476" max="9476" width="12.28515625" style="18" bestFit="1" customWidth="1"/>
    <col min="9477" max="9477" width="10.5703125" style="18" bestFit="1" customWidth="1"/>
    <col min="9478" max="9479" width="9.140625" style="18"/>
    <col min="9480" max="9480" width="15.85546875" style="18" customWidth="1"/>
    <col min="9481" max="9728" width="9.140625" style="18"/>
    <col min="9729" max="9729" width="32.140625" style="18" bestFit="1" customWidth="1"/>
    <col min="9730" max="9730" width="21.42578125" style="18" bestFit="1" customWidth="1"/>
    <col min="9731" max="9731" width="11.5703125" style="18" bestFit="1" customWidth="1"/>
    <col min="9732" max="9732" width="12.28515625" style="18" bestFit="1" customWidth="1"/>
    <col min="9733" max="9733" width="10.5703125" style="18" bestFit="1" customWidth="1"/>
    <col min="9734" max="9735" width="9.140625" style="18"/>
    <col min="9736" max="9736" width="15.85546875" style="18" customWidth="1"/>
    <col min="9737" max="9984" width="9.140625" style="18"/>
    <col min="9985" max="9985" width="32.140625" style="18" bestFit="1" customWidth="1"/>
    <col min="9986" max="9986" width="21.42578125" style="18" bestFit="1" customWidth="1"/>
    <col min="9987" max="9987" width="11.5703125" style="18" bestFit="1" customWidth="1"/>
    <col min="9988" max="9988" width="12.28515625" style="18" bestFit="1" customWidth="1"/>
    <col min="9989" max="9989" width="10.5703125" style="18" bestFit="1" customWidth="1"/>
    <col min="9990" max="9991" width="9.140625" style="18"/>
    <col min="9992" max="9992" width="15.85546875" style="18" customWidth="1"/>
    <col min="9993" max="10240" width="9.140625" style="18"/>
    <col min="10241" max="10241" width="32.140625" style="18" bestFit="1" customWidth="1"/>
    <col min="10242" max="10242" width="21.42578125" style="18" bestFit="1" customWidth="1"/>
    <col min="10243" max="10243" width="11.5703125" style="18" bestFit="1" customWidth="1"/>
    <col min="10244" max="10244" width="12.28515625" style="18" bestFit="1" customWidth="1"/>
    <col min="10245" max="10245" width="10.5703125" style="18" bestFit="1" customWidth="1"/>
    <col min="10246" max="10247" width="9.140625" style="18"/>
    <col min="10248" max="10248" width="15.85546875" style="18" customWidth="1"/>
    <col min="10249" max="10496" width="9.140625" style="18"/>
    <col min="10497" max="10497" width="32.140625" style="18" bestFit="1" customWidth="1"/>
    <col min="10498" max="10498" width="21.42578125" style="18" bestFit="1" customWidth="1"/>
    <col min="10499" max="10499" width="11.5703125" style="18" bestFit="1" customWidth="1"/>
    <col min="10500" max="10500" width="12.28515625" style="18" bestFit="1" customWidth="1"/>
    <col min="10501" max="10501" width="10.5703125" style="18" bestFit="1" customWidth="1"/>
    <col min="10502" max="10503" width="9.140625" style="18"/>
    <col min="10504" max="10504" width="15.85546875" style="18" customWidth="1"/>
    <col min="10505" max="10752" width="9.140625" style="18"/>
    <col min="10753" max="10753" width="32.140625" style="18" bestFit="1" customWidth="1"/>
    <col min="10754" max="10754" width="21.42578125" style="18" bestFit="1" customWidth="1"/>
    <col min="10755" max="10755" width="11.5703125" style="18" bestFit="1" customWidth="1"/>
    <col min="10756" max="10756" width="12.28515625" style="18" bestFit="1" customWidth="1"/>
    <col min="10757" max="10757" width="10.5703125" style="18" bestFit="1" customWidth="1"/>
    <col min="10758" max="10759" width="9.140625" style="18"/>
    <col min="10760" max="10760" width="15.85546875" style="18" customWidth="1"/>
    <col min="10761" max="11008" width="9.140625" style="18"/>
    <col min="11009" max="11009" width="32.140625" style="18" bestFit="1" customWidth="1"/>
    <col min="11010" max="11010" width="21.42578125" style="18" bestFit="1" customWidth="1"/>
    <col min="11011" max="11011" width="11.5703125" style="18" bestFit="1" customWidth="1"/>
    <col min="11012" max="11012" width="12.28515625" style="18" bestFit="1" customWidth="1"/>
    <col min="11013" max="11013" width="10.5703125" style="18" bestFit="1" customWidth="1"/>
    <col min="11014" max="11015" width="9.140625" style="18"/>
    <col min="11016" max="11016" width="15.85546875" style="18" customWidth="1"/>
    <col min="11017" max="11264" width="9.140625" style="18"/>
    <col min="11265" max="11265" width="32.140625" style="18" bestFit="1" customWidth="1"/>
    <col min="11266" max="11266" width="21.42578125" style="18" bestFit="1" customWidth="1"/>
    <col min="11267" max="11267" width="11.5703125" style="18" bestFit="1" customWidth="1"/>
    <col min="11268" max="11268" width="12.28515625" style="18" bestFit="1" customWidth="1"/>
    <col min="11269" max="11269" width="10.5703125" style="18" bestFit="1" customWidth="1"/>
    <col min="11270" max="11271" width="9.140625" style="18"/>
    <col min="11272" max="11272" width="15.85546875" style="18" customWidth="1"/>
    <col min="11273" max="11520" width="9.140625" style="18"/>
    <col min="11521" max="11521" width="32.140625" style="18" bestFit="1" customWidth="1"/>
    <col min="11522" max="11522" width="21.42578125" style="18" bestFit="1" customWidth="1"/>
    <col min="11523" max="11523" width="11.5703125" style="18" bestFit="1" customWidth="1"/>
    <col min="11524" max="11524" width="12.28515625" style="18" bestFit="1" customWidth="1"/>
    <col min="11525" max="11525" width="10.5703125" style="18" bestFit="1" customWidth="1"/>
    <col min="11526" max="11527" width="9.140625" style="18"/>
    <col min="11528" max="11528" width="15.85546875" style="18" customWidth="1"/>
    <col min="11529" max="11776" width="9.140625" style="18"/>
    <col min="11777" max="11777" width="32.140625" style="18" bestFit="1" customWidth="1"/>
    <col min="11778" max="11778" width="21.42578125" style="18" bestFit="1" customWidth="1"/>
    <col min="11779" max="11779" width="11.5703125" style="18" bestFit="1" customWidth="1"/>
    <col min="11780" max="11780" width="12.28515625" style="18" bestFit="1" customWidth="1"/>
    <col min="11781" max="11781" width="10.5703125" style="18" bestFit="1" customWidth="1"/>
    <col min="11782" max="11783" width="9.140625" style="18"/>
    <col min="11784" max="11784" width="15.85546875" style="18" customWidth="1"/>
    <col min="11785" max="12032" width="9.140625" style="18"/>
    <col min="12033" max="12033" width="32.140625" style="18" bestFit="1" customWidth="1"/>
    <col min="12034" max="12034" width="21.42578125" style="18" bestFit="1" customWidth="1"/>
    <col min="12035" max="12035" width="11.5703125" style="18" bestFit="1" customWidth="1"/>
    <col min="12036" max="12036" width="12.28515625" style="18" bestFit="1" customWidth="1"/>
    <col min="12037" max="12037" width="10.5703125" style="18" bestFit="1" customWidth="1"/>
    <col min="12038" max="12039" width="9.140625" style="18"/>
    <col min="12040" max="12040" width="15.85546875" style="18" customWidth="1"/>
    <col min="12041" max="12288" width="9.140625" style="18"/>
    <col min="12289" max="12289" width="32.140625" style="18" bestFit="1" customWidth="1"/>
    <col min="12290" max="12290" width="21.42578125" style="18" bestFit="1" customWidth="1"/>
    <col min="12291" max="12291" width="11.5703125" style="18" bestFit="1" customWidth="1"/>
    <col min="12292" max="12292" width="12.28515625" style="18" bestFit="1" customWidth="1"/>
    <col min="12293" max="12293" width="10.5703125" style="18" bestFit="1" customWidth="1"/>
    <col min="12294" max="12295" width="9.140625" style="18"/>
    <col min="12296" max="12296" width="15.85546875" style="18" customWidth="1"/>
    <col min="12297" max="12544" width="9.140625" style="18"/>
    <col min="12545" max="12545" width="32.140625" style="18" bestFit="1" customWidth="1"/>
    <col min="12546" max="12546" width="21.42578125" style="18" bestFit="1" customWidth="1"/>
    <col min="12547" max="12547" width="11.5703125" style="18" bestFit="1" customWidth="1"/>
    <col min="12548" max="12548" width="12.28515625" style="18" bestFit="1" customWidth="1"/>
    <col min="12549" max="12549" width="10.5703125" style="18" bestFit="1" customWidth="1"/>
    <col min="12550" max="12551" width="9.140625" style="18"/>
    <col min="12552" max="12552" width="15.85546875" style="18" customWidth="1"/>
    <col min="12553" max="12800" width="9.140625" style="18"/>
    <col min="12801" max="12801" width="32.140625" style="18" bestFit="1" customWidth="1"/>
    <col min="12802" max="12802" width="21.42578125" style="18" bestFit="1" customWidth="1"/>
    <col min="12803" max="12803" width="11.5703125" style="18" bestFit="1" customWidth="1"/>
    <col min="12804" max="12804" width="12.28515625" style="18" bestFit="1" customWidth="1"/>
    <col min="12805" max="12805" width="10.5703125" style="18" bestFit="1" customWidth="1"/>
    <col min="12806" max="12807" width="9.140625" style="18"/>
    <col min="12808" max="12808" width="15.85546875" style="18" customWidth="1"/>
    <col min="12809" max="13056" width="9.140625" style="18"/>
    <col min="13057" max="13057" width="32.140625" style="18" bestFit="1" customWidth="1"/>
    <col min="13058" max="13058" width="21.42578125" style="18" bestFit="1" customWidth="1"/>
    <col min="13059" max="13059" width="11.5703125" style="18" bestFit="1" customWidth="1"/>
    <col min="13060" max="13060" width="12.28515625" style="18" bestFit="1" customWidth="1"/>
    <col min="13061" max="13061" width="10.5703125" style="18" bestFit="1" customWidth="1"/>
    <col min="13062" max="13063" width="9.140625" style="18"/>
    <col min="13064" max="13064" width="15.85546875" style="18" customWidth="1"/>
    <col min="13065" max="13312" width="9.140625" style="18"/>
    <col min="13313" max="13313" width="32.140625" style="18" bestFit="1" customWidth="1"/>
    <col min="13314" max="13314" width="21.42578125" style="18" bestFit="1" customWidth="1"/>
    <col min="13315" max="13315" width="11.5703125" style="18" bestFit="1" customWidth="1"/>
    <col min="13316" max="13316" width="12.28515625" style="18" bestFit="1" customWidth="1"/>
    <col min="13317" max="13317" width="10.5703125" style="18" bestFit="1" customWidth="1"/>
    <col min="13318" max="13319" width="9.140625" style="18"/>
    <col min="13320" max="13320" width="15.85546875" style="18" customWidth="1"/>
    <col min="13321" max="13568" width="9.140625" style="18"/>
    <col min="13569" max="13569" width="32.140625" style="18" bestFit="1" customWidth="1"/>
    <col min="13570" max="13570" width="21.42578125" style="18" bestFit="1" customWidth="1"/>
    <col min="13571" max="13571" width="11.5703125" style="18" bestFit="1" customWidth="1"/>
    <col min="13572" max="13572" width="12.28515625" style="18" bestFit="1" customWidth="1"/>
    <col min="13573" max="13573" width="10.5703125" style="18" bestFit="1" customWidth="1"/>
    <col min="13574" max="13575" width="9.140625" style="18"/>
    <col min="13576" max="13576" width="15.85546875" style="18" customWidth="1"/>
    <col min="13577" max="13824" width="9.140625" style="18"/>
    <col min="13825" max="13825" width="32.140625" style="18" bestFit="1" customWidth="1"/>
    <col min="13826" max="13826" width="21.42578125" style="18" bestFit="1" customWidth="1"/>
    <col min="13827" max="13827" width="11.5703125" style="18" bestFit="1" customWidth="1"/>
    <col min="13828" max="13828" width="12.28515625" style="18" bestFit="1" customWidth="1"/>
    <col min="13829" max="13829" width="10.5703125" style="18" bestFit="1" customWidth="1"/>
    <col min="13830" max="13831" width="9.140625" style="18"/>
    <col min="13832" max="13832" width="15.85546875" style="18" customWidth="1"/>
    <col min="13833" max="14080" width="9.140625" style="18"/>
    <col min="14081" max="14081" width="32.140625" style="18" bestFit="1" customWidth="1"/>
    <col min="14082" max="14082" width="21.42578125" style="18" bestFit="1" customWidth="1"/>
    <col min="14083" max="14083" width="11.5703125" style="18" bestFit="1" customWidth="1"/>
    <col min="14084" max="14084" width="12.28515625" style="18" bestFit="1" customWidth="1"/>
    <col min="14085" max="14085" width="10.5703125" style="18" bestFit="1" customWidth="1"/>
    <col min="14086" max="14087" width="9.140625" style="18"/>
    <col min="14088" max="14088" width="15.85546875" style="18" customWidth="1"/>
    <col min="14089" max="14336" width="9.140625" style="18"/>
    <col min="14337" max="14337" width="32.140625" style="18" bestFit="1" customWidth="1"/>
    <col min="14338" max="14338" width="21.42578125" style="18" bestFit="1" customWidth="1"/>
    <col min="14339" max="14339" width="11.5703125" style="18" bestFit="1" customWidth="1"/>
    <col min="14340" max="14340" width="12.28515625" style="18" bestFit="1" customWidth="1"/>
    <col min="14341" max="14341" width="10.5703125" style="18" bestFit="1" customWidth="1"/>
    <col min="14342" max="14343" width="9.140625" style="18"/>
    <col min="14344" max="14344" width="15.85546875" style="18" customWidth="1"/>
    <col min="14345" max="14592" width="9.140625" style="18"/>
    <col min="14593" max="14593" width="32.140625" style="18" bestFit="1" customWidth="1"/>
    <col min="14594" max="14594" width="21.42578125" style="18" bestFit="1" customWidth="1"/>
    <col min="14595" max="14595" width="11.5703125" style="18" bestFit="1" customWidth="1"/>
    <col min="14596" max="14596" width="12.28515625" style="18" bestFit="1" customWidth="1"/>
    <col min="14597" max="14597" width="10.5703125" style="18" bestFit="1" customWidth="1"/>
    <col min="14598" max="14599" width="9.140625" style="18"/>
    <col min="14600" max="14600" width="15.85546875" style="18" customWidth="1"/>
    <col min="14601" max="14848" width="9.140625" style="18"/>
    <col min="14849" max="14849" width="32.140625" style="18" bestFit="1" customWidth="1"/>
    <col min="14850" max="14850" width="21.42578125" style="18" bestFit="1" customWidth="1"/>
    <col min="14851" max="14851" width="11.5703125" style="18" bestFit="1" customWidth="1"/>
    <col min="14852" max="14852" width="12.28515625" style="18" bestFit="1" customWidth="1"/>
    <col min="14853" max="14853" width="10.5703125" style="18" bestFit="1" customWidth="1"/>
    <col min="14854" max="14855" width="9.140625" style="18"/>
    <col min="14856" max="14856" width="15.85546875" style="18" customWidth="1"/>
    <col min="14857" max="15104" width="9.140625" style="18"/>
    <col min="15105" max="15105" width="32.140625" style="18" bestFit="1" customWidth="1"/>
    <col min="15106" max="15106" width="21.42578125" style="18" bestFit="1" customWidth="1"/>
    <col min="15107" max="15107" width="11.5703125" style="18" bestFit="1" customWidth="1"/>
    <col min="15108" max="15108" width="12.28515625" style="18" bestFit="1" customWidth="1"/>
    <col min="15109" max="15109" width="10.5703125" style="18" bestFit="1" customWidth="1"/>
    <col min="15110" max="15111" width="9.140625" style="18"/>
    <col min="15112" max="15112" width="15.85546875" style="18" customWidth="1"/>
    <col min="15113" max="15360" width="9.140625" style="18"/>
    <col min="15361" max="15361" width="32.140625" style="18" bestFit="1" customWidth="1"/>
    <col min="15362" max="15362" width="21.42578125" style="18" bestFit="1" customWidth="1"/>
    <col min="15363" max="15363" width="11.5703125" style="18" bestFit="1" customWidth="1"/>
    <col min="15364" max="15364" width="12.28515625" style="18" bestFit="1" customWidth="1"/>
    <col min="15365" max="15365" width="10.5703125" style="18" bestFit="1" customWidth="1"/>
    <col min="15366" max="15367" width="9.140625" style="18"/>
    <col min="15368" max="15368" width="15.85546875" style="18" customWidth="1"/>
    <col min="15369" max="15616" width="9.140625" style="18"/>
    <col min="15617" max="15617" width="32.140625" style="18" bestFit="1" customWidth="1"/>
    <col min="15618" max="15618" width="21.42578125" style="18" bestFit="1" customWidth="1"/>
    <col min="15619" max="15619" width="11.5703125" style="18" bestFit="1" customWidth="1"/>
    <col min="15620" max="15620" width="12.28515625" style="18" bestFit="1" customWidth="1"/>
    <col min="15621" max="15621" width="10.5703125" style="18" bestFit="1" customWidth="1"/>
    <col min="15622" max="15623" width="9.140625" style="18"/>
    <col min="15624" max="15624" width="15.85546875" style="18" customWidth="1"/>
    <col min="15625" max="15872" width="9.140625" style="18"/>
    <col min="15873" max="15873" width="32.140625" style="18" bestFit="1" customWidth="1"/>
    <col min="15874" max="15874" width="21.42578125" style="18" bestFit="1" customWidth="1"/>
    <col min="15875" max="15875" width="11.5703125" style="18" bestFit="1" customWidth="1"/>
    <col min="15876" max="15876" width="12.28515625" style="18" bestFit="1" customWidth="1"/>
    <col min="15877" max="15877" width="10.5703125" style="18" bestFit="1" customWidth="1"/>
    <col min="15878" max="15879" width="9.140625" style="18"/>
    <col min="15880" max="15880" width="15.85546875" style="18" customWidth="1"/>
    <col min="15881" max="16128" width="9.140625" style="18"/>
    <col min="16129" max="16129" width="32.140625" style="18" bestFit="1" customWidth="1"/>
    <col min="16130" max="16130" width="21.42578125" style="18" bestFit="1" customWidth="1"/>
    <col min="16131" max="16131" width="11.5703125" style="18" bestFit="1" customWidth="1"/>
    <col min="16132" max="16132" width="12.28515625" style="18" bestFit="1" customWidth="1"/>
    <col min="16133" max="16133" width="10.5703125" style="18" bestFit="1" customWidth="1"/>
    <col min="16134" max="16135" width="9.140625" style="18"/>
    <col min="16136" max="16136" width="15.85546875" style="18" customWidth="1"/>
    <col min="16137" max="16384" width="9.140625" style="18"/>
  </cols>
  <sheetData>
    <row r="2" spans="1:9" x14ac:dyDescent="0.25">
      <c r="D2" s="103" t="s">
        <v>0</v>
      </c>
    </row>
    <row r="3" spans="1:9" x14ac:dyDescent="0.25">
      <c r="I3" s="100"/>
    </row>
    <row r="4" spans="1:9" s="30" customFormat="1" x14ac:dyDescent="0.25">
      <c r="A4" s="38" t="s">
        <v>1</v>
      </c>
      <c r="B4" s="39"/>
      <c r="C4" s="39"/>
      <c r="D4" s="39"/>
      <c r="E4" s="39"/>
      <c r="F4" s="39"/>
      <c r="G4" s="39"/>
      <c r="I4" s="101"/>
    </row>
    <row r="5" spans="1:9" s="30" customFormat="1" x14ac:dyDescent="0.25">
      <c r="A5" s="38" t="s">
        <v>2</v>
      </c>
      <c r="B5" s="24" t="s">
        <v>3</v>
      </c>
      <c r="F5" s="40"/>
      <c r="I5" s="102"/>
    </row>
    <row r="6" spans="1:9" s="30" customFormat="1" x14ac:dyDescent="0.25">
      <c r="A6" s="38" t="s">
        <v>4</v>
      </c>
      <c r="B6" s="24" t="s">
        <v>5</v>
      </c>
      <c r="F6" s="40"/>
    </row>
    <row r="7" spans="1:9" s="30" customFormat="1" x14ac:dyDescent="0.25">
      <c r="A7" s="38" t="s">
        <v>6</v>
      </c>
      <c r="B7" s="24" t="s">
        <v>7</v>
      </c>
      <c r="F7" s="40"/>
    </row>
    <row r="8" spans="1:9" s="30" customFormat="1" x14ac:dyDescent="0.25">
      <c r="A8" s="38" t="s">
        <v>8</v>
      </c>
      <c r="B8" s="24" t="s">
        <v>9</v>
      </c>
    </row>
    <row r="9" spans="1:9" s="30" customFormat="1" x14ac:dyDescent="0.25">
      <c r="B9" s="24"/>
      <c r="C9" s="40"/>
      <c r="D9" s="40"/>
      <c r="E9" s="40"/>
      <c r="F9" s="40"/>
    </row>
    <row r="10" spans="1:9" s="30" customFormat="1" x14ac:dyDescent="0.25">
      <c r="A10" s="38"/>
      <c r="C10" s="40"/>
      <c r="D10" s="40"/>
      <c r="E10" s="40"/>
      <c r="F10" s="40"/>
    </row>
    <row r="11" spans="1:9" s="30" customFormat="1" x14ac:dyDescent="0.25">
      <c r="A11" s="114" t="s">
        <v>10</v>
      </c>
      <c r="B11" s="114"/>
      <c r="C11" s="40"/>
      <c r="D11" s="40"/>
      <c r="E11" s="40"/>
      <c r="F11" s="40"/>
      <c r="G11" s="40"/>
      <c r="H11" s="40"/>
    </row>
    <row r="12" spans="1:9" s="30" customFormat="1" x14ac:dyDescent="0.25">
      <c r="A12" s="31"/>
      <c r="B12" s="32" t="s">
        <v>11</v>
      </c>
      <c r="C12" s="32" t="s">
        <v>12</v>
      </c>
      <c r="D12" s="32" t="s">
        <v>13</v>
      </c>
      <c r="E12" s="40"/>
      <c r="F12" s="40"/>
    </row>
    <row r="13" spans="1:9" s="30" customFormat="1" x14ac:dyDescent="0.25">
      <c r="A13" s="34">
        <v>1</v>
      </c>
      <c r="B13" s="35" t="s">
        <v>14</v>
      </c>
      <c r="C13" s="52">
        <f>IF(D13=75,ROUNDDOWN($C$30*D13/100,2),ROUND($C$30*D13/100,2))</f>
        <v>278307.74</v>
      </c>
      <c r="D13" s="53">
        <v>75</v>
      </c>
      <c r="E13" s="40"/>
      <c r="F13" s="40"/>
    </row>
    <row r="14" spans="1:9" s="30" customFormat="1" x14ac:dyDescent="0.25">
      <c r="A14" s="34">
        <v>2</v>
      </c>
      <c r="B14" s="35" t="s">
        <v>15</v>
      </c>
      <c r="C14" s="52">
        <f>ROUND($C$30*D14/100,2)</f>
        <v>92769.25</v>
      </c>
      <c r="D14" s="53">
        <v>25</v>
      </c>
      <c r="E14" s="40"/>
      <c r="F14" s="40"/>
    </row>
    <row r="15" spans="1:9" s="30" customFormat="1" x14ac:dyDescent="0.25">
      <c r="A15" s="34">
        <v>3</v>
      </c>
      <c r="B15" s="35" t="s">
        <v>16</v>
      </c>
      <c r="C15" s="52">
        <f>ROUND($C$30*D15/100,2)</f>
        <v>0</v>
      </c>
      <c r="D15" s="53"/>
      <c r="E15" s="40"/>
      <c r="F15" s="40"/>
    </row>
    <row r="16" spans="1:9" s="30" customFormat="1" x14ac:dyDescent="0.25">
      <c r="A16" s="34">
        <v>4</v>
      </c>
      <c r="B16" s="35" t="s">
        <v>17</v>
      </c>
      <c r="C16" s="52">
        <f>ROUND($C$30*D16/100,2)</f>
        <v>0</v>
      </c>
      <c r="D16" s="53"/>
      <c r="E16" s="40"/>
      <c r="F16" s="40"/>
    </row>
    <row r="17" spans="1:6" s="30" customFormat="1" x14ac:dyDescent="0.25">
      <c r="A17" s="34">
        <v>5</v>
      </c>
      <c r="B17" s="35" t="s">
        <v>18</v>
      </c>
      <c r="C17" s="52">
        <f>ROUND($C$30*D17/100,2)</f>
        <v>0</v>
      </c>
      <c r="D17" s="53"/>
      <c r="E17" s="40"/>
      <c r="F17" s="40"/>
    </row>
    <row r="18" spans="1:6" s="30" customFormat="1" x14ac:dyDescent="0.25">
      <c r="A18" s="115" t="s">
        <v>19</v>
      </c>
      <c r="B18" s="116"/>
      <c r="C18" s="41">
        <f>SUM(C13:C17)</f>
        <v>371076.99</v>
      </c>
      <c r="D18" s="41">
        <f>SUM(D13:D17)</f>
        <v>100</v>
      </c>
    </row>
    <row r="19" spans="1:6" s="30" customFormat="1" x14ac:dyDescent="0.25">
      <c r="A19" s="38"/>
      <c r="C19" s="40"/>
      <c r="D19" s="40"/>
      <c r="E19" s="40"/>
      <c r="F19" s="40"/>
    </row>
    <row r="20" spans="1:6" s="30" customFormat="1" x14ac:dyDescent="0.25">
      <c r="A20" s="117" t="s">
        <v>20</v>
      </c>
      <c r="B20" s="117"/>
    </row>
    <row r="21" spans="1:6" s="30" customFormat="1" x14ac:dyDescent="0.25">
      <c r="A21" s="118" t="s">
        <v>21</v>
      </c>
      <c r="B21" s="121"/>
      <c r="C21" s="32" t="s">
        <v>22</v>
      </c>
      <c r="D21" s="42" t="s">
        <v>23</v>
      </c>
      <c r="E21" s="43"/>
    </row>
    <row r="22" spans="1:6" s="30" customFormat="1" x14ac:dyDescent="0.25">
      <c r="A22" s="35" t="s">
        <v>24</v>
      </c>
      <c r="B22" s="35"/>
      <c r="C22" s="52">
        <f>G35</f>
        <v>160547.20000000001</v>
      </c>
      <c r="D22" s="52">
        <f t="shared" ref="D22:D27" si="0">IFERROR((ROUND(C22/$C$28*100,2)),0)</f>
        <v>46.29</v>
      </c>
    </row>
    <row r="23" spans="1:6" s="30" customFormat="1" x14ac:dyDescent="0.25">
      <c r="A23" s="82" t="s">
        <v>25</v>
      </c>
      <c r="B23" s="35"/>
      <c r="C23" s="52">
        <f>G41</f>
        <v>0</v>
      </c>
      <c r="D23" s="52">
        <f t="shared" si="0"/>
        <v>0</v>
      </c>
    </row>
    <row r="24" spans="1:6" s="30" customFormat="1" ht="15" customHeight="1" x14ac:dyDescent="0.25">
      <c r="A24" s="35" t="s">
        <v>26</v>
      </c>
      <c r="B24" s="35"/>
      <c r="C24" s="52">
        <f>G46</f>
        <v>0</v>
      </c>
      <c r="D24" s="52">
        <f t="shared" si="0"/>
        <v>0</v>
      </c>
    </row>
    <row r="25" spans="1:6" s="30" customFormat="1" x14ac:dyDescent="0.25">
      <c r="A25" s="82" t="s">
        <v>27</v>
      </c>
      <c r="B25" s="35"/>
      <c r="C25" s="52">
        <f>G49</f>
        <v>0</v>
      </c>
      <c r="D25" s="52">
        <f t="shared" si="0"/>
        <v>0</v>
      </c>
    </row>
    <row r="26" spans="1:6" s="30" customFormat="1" x14ac:dyDescent="0.25">
      <c r="A26" s="82" t="s">
        <v>28</v>
      </c>
      <c r="B26" s="35"/>
      <c r="C26" s="52">
        <f>G52</f>
        <v>186253.73</v>
      </c>
      <c r="D26" s="52">
        <f t="shared" si="0"/>
        <v>53.71</v>
      </c>
    </row>
    <row r="27" spans="1:6" s="30" customFormat="1" ht="15" customHeight="1" x14ac:dyDescent="0.25">
      <c r="A27" s="35" t="s">
        <v>29</v>
      </c>
      <c r="B27" s="35"/>
      <c r="C27" s="52">
        <f>G72</f>
        <v>0</v>
      </c>
      <c r="D27" s="52">
        <f t="shared" si="0"/>
        <v>0</v>
      </c>
    </row>
    <row r="28" spans="1:6" s="30" customFormat="1" x14ac:dyDescent="0.25">
      <c r="A28" s="122" t="s">
        <v>30</v>
      </c>
      <c r="B28" s="123"/>
      <c r="C28" s="54">
        <f>SUM(C22:C27)</f>
        <v>346800.93000000005</v>
      </c>
      <c r="D28" s="54"/>
    </row>
    <row r="29" spans="1:6" s="30" customFormat="1" x14ac:dyDescent="0.25">
      <c r="A29" s="122" t="s">
        <v>31</v>
      </c>
      <c r="B29" s="123"/>
      <c r="C29" s="54">
        <f>G76</f>
        <v>24276.065100000007</v>
      </c>
      <c r="D29" s="54"/>
    </row>
    <row r="30" spans="1:6" s="30" customFormat="1" x14ac:dyDescent="0.25">
      <c r="A30" s="118" t="s">
        <v>32</v>
      </c>
      <c r="B30" s="121"/>
      <c r="C30" s="55">
        <f>SUM(C28:C29)</f>
        <v>371076.99510000006</v>
      </c>
      <c r="D30" s="55"/>
      <c r="E30" s="39"/>
      <c r="F30" s="110"/>
    </row>
    <row r="31" spans="1:6" s="30" customFormat="1" x14ac:dyDescent="0.25">
      <c r="F31" s="107"/>
    </row>
    <row r="32" spans="1:6" s="30" customFormat="1" x14ac:dyDescent="0.25">
      <c r="A32" s="44" t="s">
        <v>33</v>
      </c>
      <c r="B32" s="38"/>
    </row>
    <row r="33" spans="1:7" s="30" customFormat="1" x14ac:dyDescent="0.25">
      <c r="A33" s="32" t="s">
        <v>34</v>
      </c>
      <c r="B33" s="32" t="s">
        <v>35</v>
      </c>
      <c r="C33" s="32" t="s">
        <v>36</v>
      </c>
      <c r="D33" s="32" t="s">
        <v>37</v>
      </c>
      <c r="E33" s="32" t="s">
        <v>38</v>
      </c>
      <c r="F33" s="32" t="s">
        <v>39</v>
      </c>
      <c r="G33" s="42" t="s">
        <v>22</v>
      </c>
    </row>
    <row r="34" spans="1:7" s="30" customFormat="1" x14ac:dyDescent="0.25">
      <c r="A34" s="45" t="s">
        <v>40</v>
      </c>
      <c r="B34" s="46"/>
      <c r="C34" s="46"/>
      <c r="D34" s="46"/>
      <c r="E34" s="46"/>
      <c r="F34" s="46"/>
      <c r="G34" s="46"/>
    </row>
    <row r="35" spans="1:7" s="30" customFormat="1" x14ac:dyDescent="0.25">
      <c r="A35" s="32" t="s">
        <v>41</v>
      </c>
      <c r="B35" s="118" t="s">
        <v>24</v>
      </c>
      <c r="C35" s="119"/>
      <c r="D35" s="119"/>
      <c r="E35" s="119"/>
      <c r="F35" s="120"/>
      <c r="G35" s="57">
        <f>SUM(G36:G40)</f>
        <v>160547.20000000001</v>
      </c>
    </row>
    <row r="36" spans="1:7" s="24" customFormat="1" ht="173.25" x14ac:dyDescent="0.25">
      <c r="A36" s="109" t="s">
        <v>42</v>
      </c>
      <c r="B36" s="22" t="s">
        <v>43</v>
      </c>
      <c r="C36" s="104" t="s">
        <v>44</v>
      </c>
      <c r="D36" s="22" t="s">
        <v>45</v>
      </c>
      <c r="E36" s="22">
        <v>14</v>
      </c>
      <c r="F36" s="106">
        <v>3662.32</v>
      </c>
      <c r="G36" s="56">
        <f t="shared" ref="G36:G40" si="1">ROUND(E36*F36,2)</f>
        <v>51272.480000000003</v>
      </c>
    </row>
    <row r="37" spans="1:7" s="24" customFormat="1" ht="204.75" x14ac:dyDescent="0.25">
      <c r="A37" s="108" t="s">
        <v>46</v>
      </c>
      <c r="B37" s="22" t="s">
        <v>47</v>
      </c>
      <c r="C37" s="104" t="s">
        <v>48</v>
      </c>
      <c r="D37" s="22" t="s">
        <v>49</v>
      </c>
      <c r="E37" s="22">
        <v>26</v>
      </c>
      <c r="F37" s="106">
        <v>2010.68</v>
      </c>
      <c r="G37" s="56">
        <f t="shared" si="1"/>
        <v>52277.68</v>
      </c>
    </row>
    <row r="38" spans="1:7" s="24" customFormat="1" ht="47.25" x14ac:dyDescent="0.25">
      <c r="A38" s="108" t="s">
        <v>50</v>
      </c>
      <c r="B38" s="104" t="s">
        <v>51</v>
      </c>
      <c r="C38" s="104" t="s">
        <v>52</v>
      </c>
      <c r="D38" s="22" t="s">
        <v>49</v>
      </c>
      <c r="E38" s="22">
        <v>12</v>
      </c>
      <c r="F38" s="106">
        <v>513.46699999999998</v>
      </c>
      <c r="G38" s="56">
        <f t="shared" si="1"/>
        <v>6161.6</v>
      </c>
    </row>
    <row r="39" spans="1:7" s="24" customFormat="1" ht="189" x14ac:dyDescent="0.25">
      <c r="A39" s="108" t="s">
        <v>53</v>
      </c>
      <c r="B39" s="22" t="s">
        <v>54</v>
      </c>
      <c r="C39" s="104" t="s">
        <v>55</v>
      </c>
      <c r="D39" s="22" t="s">
        <v>49</v>
      </c>
      <c r="E39" s="22">
        <v>22.8</v>
      </c>
      <c r="F39" s="106">
        <v>1980.84</v>
      </c>
      <c r="G39" s="56">
        <f t="shared" si="1"/>
        <v>45163.15</v>
      </c>
    </row>
    <row r="40" spans="1:7" s="24" customFormat="1" ht="132" customHeight="1" x14ac:dyDescent="0.25">
      <c r="A40" s="108" t="s">
        <v>56</v>
      </c>
      <c r="B40" s="22" t="s">
        <v>57</v>
      </c>
      <c r="C40" s="104" t="s">
        <v>58</v>
      </c>
      <c r="D40" s="22" t="s">
        <v>49</v>
      </c>
      <c r="E40" s="22">
        <v>1.2</v>
      </c>
      <c r="F40" s="106">
        <v>4726.91</v>
      </c>
      <c r="G40" s="56">
        <f t="shared" si="1"/>
        <v>5672.29</v>
      </c>
    </row>
    <row r="41" spans="1:7" s="30" customFormat="1" hidden="1" x14ac:dyDescent="0.25">
      <c r="A41" s="32" t="s">
        <v>59</v>
      </c>
      <c r="B41" s="118" t="s">
        <v>25</v>
      </c>
      <c r="C41" s="124"/>
      <c r="D41" s="124"/>
      <c r="E41" s="124"/>
      <c r="F41" s="125"/>
      <c r="G41" s="57">
        <f>SUM(G42:G45)</f>
        <v>0</v>
      </c>
    </row>
    <row r="42" spans="1:7" s="24" customFormat="1" hidden="1" x14ac:dyDescent="0.25">
      <c r="A42" s="28"/>
      <c r="B42" s="22"/>
      <c r="C42" s="22"/>
      <c r="D42" s="22"/>
      <c r="E42" s="22"/>
      <c r="F42" s="22"/>
      <c r="G42" s="56">
        <f>ROUND(E42*F42,2)</f>
        <v>0</v>
      </c>
    </row>
    <row r="43" spans="1:7" s="24" customFormat="1" hidden="1" x14ac:dyDescent="0.25">
      <c r="A43" s="28"/>
      <c r="B43" s="22"/>
      <c r="C43" s="22"/>
      <c r="D43" s="22"/>
      <c r="E43" s="22"/>
      <c r="F43" s="22"/>
      <c r="G43" s="56">
        <f>ROUND(E43*F43,2)</f>
        <v>0</v>
      </c>
    </row>
    <row r="44" spans="1:7" s="24" customFormat="1" hidden="1" x14ac:dyDescent="0.25">
      <c r="A44" s="28"/>
      <c r="B44" s="22"/>
      <c r="C44" s="22"/>
      <c r="D44" s="22"/>
      <c r="E44" s="22"/>
      <c r="F44" s="22"/>
      <c r="G44" s="56">
        <f t="shared" ref="G44:G45" si="2">ROUND(E44*F44,2)</f>
        <v>0</v>
      </c>
    </row>
    <row r="45" spans="1:7" s="24" customFormat="1" hidden="1" x14ac:dyDescent="0.25">
      <c r="A45" s="28"/>
      <c r="B45" s="22"/>
      <c r="C45" s="22"/>
      <c r="D45" s="22"/>
      <c r="E45" s="22"/>
      <c r="F45" s="22"/>
      <c r="G45" s="56">
        <f t="shared" si="2"/>
        <v>0</v>
      </c>
    </row>
    <row r="46" spans="1:7" s="24" customFormat="1" hidden="1" x14ac:dyDescent="0.25">
      <c r="A46" s="64" t="s">
        <v>60</v>
      </c>
      <c r="B46" s="64" t="s">
        <v>26</v>
      </c>
      <c r="C46" s="64"/>
      <c r="D46" s="64"/>
      <c r="E46" s="64"/>
      <c r="F46" s="64"/>
      <c r="G46" s="65">
        <f>SUM(G47:G48)</f>
        <v>0</v>
      </c>
    </row>
    <row r="47" spans="1:7" s="24" customFormat="1" hidden="1" x14ac:dyDescent="0.25">
      <c r="A47" s="28"/>
      <c r="B47" s="22"/>
      <c r="C47" s="22"/>
      <c r="D47" s="22"/>
      <c r="E47" s="22"/>
      <c r="F47" s="22"/>
      <c r="G47" s="56">
        <f t="shared" ref="G47:G48" si="3">ROUND(E47*F47,2)</f>
        <v>0</v>
      </c>
    </row>
    <row r="48" spans="1:7" s="24" customFormat="1" hidden="1" x14ac:dyDescent="0.25">
      <c r="A48" s="28"/>
      <c r="B48" s="22"/>
      <c r="C48" s="22"/>
      <c r="D48" s="22"/>
      <c r="E48" s="22"/>
      <c r="F48" s="22"/>
      <c r="G48" s="56">
        <f t="shared" si="3"/>
        <v>0</v>
      </c>
    </row>
    <row r="49" spans="1:7" s="30" customFormat="1" hidden="1" x14ac:dyDescent="0.25">
      <c r="A49" s="32" t="s">
        <v>61</v>
      </c>
      <c r="B49" s="118" t="s">
        <v>62</v>
      </c>
      <c r="C49" s="124"/>
      <c r="D49" s="124"/>
      <c r="E49" s="124"/>
      <c r="F49" s="125"/>
      <c r="G49" s="57">
        <f>SUM(G50:G51)</f>
        <v>0</v>
      </c>
    </row>
    <row r="50" spans="1:7" s="24" customFormat="1" hidden="1" x14ac:dyDescent="0.25">
      <c r="A50" s="28"/>
      <c r="B50" s="22"/>
      <c r="C50" s="22"/>
      <c r="D50" s="22"/>
      <c r="E50" s="22"/>
      <c r="F50" s="22"/>
      <c r="G50" s="56">
        <f>ROUND(E50*F50,2)</f>
        <v>0</v>
      </c>
    </row>
    <row r="51" spans="1:7" s="24" customFormat="1" ht="96" hidden="1" customHeight="1" x14ac:dyDescent="0.25">
      <c r="A51" s="28"/>
      <c r="B51" s="22"/>
      <c r="C51" s="22"/>
      <c r="D51" s="22"/>
      <c r="E51" s="22"/>
      <c r="F51" s="22"/>
      <c r="G51" s="56">
        <f>ROUND(E51*F51,2)</f>
        <v>0</v>
      </c>
    </row>
    <row r="52" spans="1:7" s="30" customFormat="1" x14ac:dyDescent="0.25">
      <c r="A52" s="105" t="s">
        <v>59</v>
      </c>
      <c r="B52" s="118" t="s">
        <v>63</v>
      </c>
      <c r="C52" s="119"/>
      <c r="D52" s="119"/>
      <c r="E52" s="119"/>
      <c r="F52" s="120"/>
      <c r="G52" s="57">
        <f>SUM(G54:G71)</f>
        <v>186253.73</v>
      </c>
    </row>
    <row r="53" spans="1:7" s="30" customFormat="1" x14ac:dyDescent="0.25">
      <c r="A53" s="132" t="s">
        <v>64</v>
      </c>
      <c r="B53" s="112"/>
      <c r="C53" s="112"/>
      <c r="D53" s="112"/>
      <c r="E53" s="112"/>
      <c r="F53" s="113"/>
      <c r="G53" s="52"/>
    </row>
    <row r="54" spans="1:7" s="24" customFormat="1" ht="110.25" x14ac:dyDescent="0.25">
      <c r="A54" s="108" t="s">
        <v>65</v>
      </c>
      <c r="B54" s="22" t="s">
        <v>66</v>
      </c>
      <c r="C54" s="104" t="s">
        <v>67</v>
      </c>
      <c r="D54" s="22" t="s">
        <v>49</v>
      </c>
      <c r="E54" s="22">
        <v>1</v>
      </c>
      <c r="F54" s="106">
        <v>336.91</v>
      </c>
      <c r="G54" s="56">
        <f>ROUND(E54*F54,2)</f>
        <v>336.91</v>
      </c>
    </row>
    <row r="55" spans="1:7" s="24" customFormat="1" ht="189" x14ac:dyDescent="0.25">
      <c r="A55" s="108" t="s">
        <v>68</v>
      </c>
      <c r="B55" s="104" t="s">
        <v>69</v>
      </c>
      <c r="C55" s="104" t="s">
        <v>70</v>
      </c>
      <c r="D55" s="22" t="s">
        <v>49</v>
      </c>
      <c r="E55" s="22">
        <v>12</v>
      </c>
      <c r="F55" s="106">
        <v>20</v>
      </c>
      <c r="G55" s="56">
        <f t="shared" ref="G55:G71" si="4">ROUND(E55*F55,2)</f>
        <v>240</v>
      </c>
    </row>
    <row r="56" spans="1:7" s="24" customFormat="1" ht="63.75" customHeight="1" x14ac:dyDescent="0.25">
      <c r="A56" s="108" t="s">
        <v>71</v>
      </c>
      <c r="B56" s="22" t="s">
        <v>72</v>
      </c>
      <c r="C56" s="104" t="s">
        <v>73</v>
      </c>
      <c r="D56" s="22" t="s">
        <v>49</v>
      </c>
      <c r="E56" s="22">
        <v>18</v>
      </c>
      <c r="F56" s="106">
        <v>65</v>
      </c>
      <c r="G56" s="56">
        <f t="shared" si="4"/>
        <v>1170</v>
      </c>
    </row>
    <row r="57" spans="1:7" s="24" customFormat="1" ht="110.25" x14ac:dyDescent="0.25">
      <c r="A57" s="108" t="s">
        <v>74</v>
      </c>
      <c r="B57" s="104" t="s">
        <v>75</v>
      </c>
      <c r="C57" s="104" t="s">
        <v>76</v>
      </c>
      <c r="D57" s="22" t="s">
        <v>49</v>
      </c>
      <c r="E57" s="22">
        <v>20</v>
      </c>
      <c r="F57" s="106">
        <v>60</v>
      </c>
      <c r="G57" s="56">
        <f t="shared" si="4"/>
        <v>1200</v>
      </c>
    </row>
    <row r="58" spans="1:7" s="24" customFormat="1" ht="126" x14ac:dyDescent="0.25">
      <c r="A58" s="108" t="s">
        <v>77</v>
      </c>
      <c r="B58" s="22" t="s">
        <v>78</v>
      </c>
      <c r="C58" s="104" t="s">
        <v>79</v>
      </c>
      <c r="D58" s="22" t="s">
        <v>49</v>
      </c>
      <c r="E58" s="22">
        <v>75</v>
      </c>
      <c r="F58" s="106">
        <v>150</v>
      </c>
      <c r="G58" s="56">
        <f t="shared" si="4"/>
        <v>11250</v>
      </c>
    </row>
    <row r="59" spans="1:7" s="24" customFormat="1" x14ac:dyDescent="0.25">
      <c r="A59" s="111" t="s">
        <v>80</v>
      </c>
      <c r="B59" s="112"/>
      <c r="C59" s="112"/>
      <c r="D59" s="112"/>
      <c r="E59" s="112"/>
      <c r="F59" s="113"/>
      <c r="G59" s="56">
        <f t="shared" si="4"/>
        <v>0</v>
      </c>
    </row>
    <row r="60" spans="1:7" s="24" customFormat="1" ht="189" x14ac:dyDescent="0.25">
      <c r="A60" s="108" t="s">
        <v>81</v>
      </c>
      <c r="B60" s="104" t="s">
        <v>82</v>
      </c>
      <c r="C60" s="104" t="s">
        <v>83</v>
      </c>
      <c r="D60" s="22" t="s">
        <v>49</v>
      </c>
      <c r="E60" s="22">
        <v>75</v>
      </c>
      <c r="F60" s="106">
        <v>91</v>
      </c>
      <c r="G60" s="56">
        <f t="shared" si="4"/>
        <v>6825</v>
      </c>
    </row>
    <row r="61" spans="1:7" s="24" customFormat="1" ht="175.5" customHeight="1" x14ac:dyDescent="0.25">
      <c r="A61" s="108" t="s">
        <v>84</v>
      </c>
      <c r="B61" s="104" t="s">
        <v>85</v>
      </c>
      <c r="C61" s="104" t="s">
        <v>86</v>
      </c>
      <c r="D61" s="22" t="s">
        <v>49</v>
      </c>
      <c r="E61" s="22">
        <v>150</v>
      </c>
      <c r="F61" s="106">
        <v>469.4</v>
      </c>
      <c r="G61" s="56">
        <f t="shared" si="4"/>
        <v>70410</v>
      </c>
    </row>
    <row r="62" spans="1:7" s="24" customFormat="1" ht="78" customHeight="1" x14ac:dyDescent="0.25">
      <c r="A62" s="108" t="s">
        <v>87</v>
      </c>
      <c r="B62" s="104" t="s">
        <v>88</v>
      </c>
      <c r="C62" s="104" t="s">
        <v>89</v>
      </c>
      <c r="D62" s="22" t="s">
        <v>49</v>
      </c>
      <c r="E62" s="22">
        <v>5</v>
      </c>
      <c r="F62" s="106">
        <v>100</v>
      </c>
      <c r="G62" s="56">
        <f t="shared" si="4"/>
        <v>500</v>
      </c>
    </row>
    <row r="63" spans="1:7" s="24" customFormat="1" ht="163.15" customHeight="1" x14ac:dyDescent="0.25">
      <c r="A63" s="108" t="s">
        <v>90</v>
      </c>
      <c r="B63" s="104" t="s">
        <v>91</v>
      </c>
      <c r="C63" s="104" t="s">
        <v>218</v>
      </c>
      <c r="D63" s="22" t="s">
        <v>49</v>
      </c>
      <c r="E63" s="22">
        <v>150</v>
      </c>
      <c r="F63" s="106">
        <v>100</v>
      </c>
      <c r="G63" s="56">
        <f t="shared" si="4"/>
        <v>15000</v>
      </c>
    </row>
    <row r="64" spans="1:7" s="24" customFormat="1" ht="145.5" customHeight="1" x14ac:dyDescent="0.25">
      <c r="A64" s="108" t="s">
        <v>92</v>
      </c>
      <c r="B64" s="104" t="s">
        <v>93</v>
      </c>
      <c r="C64" s="104" t="s">
        <v>94</v>
      </c>
      <c r="D64" s="22" t="s">
        <v>49</v>
      </c>
      <c r="E64" s="22">
        <v>135</v>
      </c>
      <c r="F64" s="106">
        <v>27.78</v>
      </c>
      <c r="G64" s="56">
        <f t="shared" si="4"/>
        <v>3750.3</v>
      </c>
    </row>
    <row r="65" spans="1:7" s="24" customFormat="1" ht="157.5" x14ac:dyDescent="0.25">
      <c r="A65" s="108" t="s">
        <v>95</v>
      </c>
      <c r="B65" s="22" t="s">
        <v>96</v>
      </c>
      <c r="C65" s="104" t="s">
        <v>97</v>
      </c>
      <c r="D65" s="22" t="s">
        <v>49</v>
      </c>
      <c r="E65" s="22">
        <v>4</v>
      </c>
      <c r="F65" s="106">
        <v>440</v>
      </c>
      <c r="G65" s="56">
        <f t="shared" si="4"/>
        <v>1760</v>
      </c>
    </row>
    <row r="66" spans="1:7" s="24" customFormat="1" ht="63" x14ac:dyDescent="0.25">
      <c r="A66" s="108" t="s">
        <v>98</v>
      </c>
      <c r="B66" s="22" t="s">
        <v>99</v>
      </c>
      <c r="C66" s="104" t="s">
        <v>100</v>
      </c>
      <c r="D66" s="22" t="s">
        <v>49</v>
      </c>
      <c r="E66" s="22">
        <f>2*2.3</f>
        <v>4.5999999999999996</v>
      </c>
      <c r="F66" s="106">
        <v>251</v>
      </c>
      <c r="G66" s="56">
        <f t="shared" si="4"/>
        <v>1154.5999999999999</v>
      </c>
    </row>
    <row r="67" spans="1:7" s="24" customFormat="1" ht="47.25" x14ac:dyDescent="0.25">
      <c r="A67" s="108" t="s">
        <v>101</v>
      </c>
      <c r="B67" s="22" t="s">
        <v>102</v>
      </c>
      <c r="C67" s="104" t="s">
        <v>103</v>
      </c>
      <c r="D67" s="22" t="s">
        <v>49</v>
      </c>
      <c r="E67" s="22">
        <v>2</v>
      </c>
      <c r="F67" s="22">
        <v>313.45999999999998</v>
      </c>
      <c r="G67" s="56">
        <f t="shared" si="4"/>
        <v>626.91999999999996</v>
      </c>
    </row>
    <row r="68" spans="1:7" s="24" customFormat="1" x14ac:dyDescent="0.25">
      <c r="A68" s="111" t="s">
        <v>104</v>
      </c>
      <c r="B68" s="112"/>
      <c r="C68" s="112"/>
      <c r="D68" s="112"/>
      <c r="E68" s="112"/>
      <c r="F68" s="113"/>
      <c r="G68" s="56"/>
    </row>
    <row r="69" spans="1:7" s="24" customFormat="1" ht="173.25" x14ac:dyDescent="0.25">
      <c r="A69" s="108" t="s">
        <v>105</v>
      </c>
      <c r="B69" s="104" t="s">
        <v>106</v>
      </c>
      <c r="C69" s="104" t="s">
        <v>107</v>
      </c>
      <c r="D69" s="22" t="s">
        <v>49</v>
      </c>
      <c r="E69" s="22">
        <v>53</v>
      </c>
      <c r="F69" s="106">
        <v>250</v>
      </c>
      <c r="G69" s="56">
        <f t="shared" si="4"/>
        <v>13250</v>
      </c>
    </row>
    <row r="70" spans="1:7" s="24" customFormat="1" ht="299.25" x14ac:dyDescent="0.25">
      <c r="A70" s="108" t="s">
        <v>108</v>
      </c>
      <c r="B70" s="22" t="s">
        <v>109</v>
      </c>
      <c r="C70" s="104" t="s">
        <v>110</v>
      </c>
      <c r="D70" s="22" t="s">
        <v>49</v>
      </c>
      <c r="E70" s="22">
        <v>53</v>
      </c>
      <c r="F70" s="106">
        <v>1010</v>
      </c>
      <c r="G70" s="56">
        <f t="shared" si="4"/>
        <v>53530</v>
      </c>
    </row>
    <row r="71" spans="1:7" s="24" customFormat="1" ht="201" customHeight="1" x14ac:dyDescent="0.25">
      <c r="A71" s="108" t="s">
        <v>111</v>
      </c>
      <c r="B71" s="22" t="s">
        <v>112</v>
      </c>
      <c r="C71" s="104" t="s">
        <v>113</v>
      </c>
      <c r="D71" s="22" t="s">
        <v>49</v>
      </c>
      <c r="E71" s="22">
        <v>15</v>
      </c>
      <c r="F71" s="106">
        <v>350</v>
      </c>
      <c r="G71" s="56">
        <f t="shared" si="4"/>
        <v>5250</v>
      </c>
    </row>
    <row r="72" spans="1:7" s="24" customFormat="1" hidden="1" x14ac:dyDescent="0.25">
      <c r="A72" s="64" t="s">
        <v>114</v>
      </c>
      <c r="B72" s="64" t="s">
        <v>29</v>
      </c>
      <c r="C72" s="64"/>
      <c r="D72" s="64"/>
      <c r="E72" s="64"/>
      <c r="F72" s="64"/>
      <c r="G72" s="67">
        <f>SUM(G73:G74)</f>
        <v>0</v>
      </c>
    </row>
    <row r="73" spans="1:7" s="24" customFormat="1" hidden="1" x14ac:dyDescent="0.25">
      <c r="A73" s="28"/>
      <c r="B73" s="22"/>
      <c r="C73" s="22"/>
      <c r="D73" s="22"/>
      <c r="E73" s="22"/>
      <c r="F73" s="22"/>
      <c r="G73" s="56">
        <f t="shared" ref="G73:G74" si="5">ROUND(E73*F73,2)</f>
        <v>0</v>
      </c>
    </row>
    <row r="74" spans="1:7" s="24" customFormat="1" x14ac:dyDescent="0.25">
      <c r="A74" s="28"/>
      <c r="B74" s="22"/>
      <c r="C74" s="22"/>
      <c r="D74" s="22"/>
      <c r="E74" s="22"/>
      <c r="F74" s="22"/>
      <c r="G74" s="56">
        <f t="shared" si="5"/>
        <v>0</v>
      </c>
    </row>
    <row r="75" spans="1:7" s="30" customFormat="1" x14ac:dyDescent="0.25">
      <c r="A75" s="126" t="s">
        <v>115</v>
      </c>
      <c r="B75" s="127"/>
      <c r="C75" s="127"/>
      <c r="D75" s="127"/>
      <c r="E75" s="127"/>
      <c r="F75" s="128"/>
      <c r="G75" s="41">
        <f>SUM(G35,G41,G46,G49,G52,G72)</f>
        <v>346800.93000000005</v>
      </c>
    </row>
    <row r="76" spans="1:7" s="24" customFormat="1" x14ac:dyDescent="0.25">
      <c r="A76" s="129" t="s">
        <v>116</v>
      </c>
      <c r="B76" s="130"/>
      <c r="C76" s="130"/>
      <c r="D76" s="130"/>
      <c r="E76" s="130"/>
      <c r="F76" s="131"/>
      <c r="G76" s="58">
        <f>7%*G75</f>
        <v>24276.065100000007</v>
      </c>
    </row>
    <row r="77" spans="1:7" s="30" customFormat="1" x14ac:dyDescent="0.25">
      <c r="A77" s="118" t="s">
        <v>117</v>
      </c>
      <c r="B77" s="119"/>
      <c r="C77" s="119"/>
      <c r="D77" s="119"/>
      <c r="E77" s="119"/>
      <c r="F77" s="120"/>
      <c r="G77" s="57">
        <f>SUM(G75:G76)</f>
        <v>371076.99510000006</v>
      </c>
    </row>
    <row r="78" spans="1:7" s="30" customFormat="1" x14ac:dyDescent="0.25"/>
    <row r="79" spans="1:7" s="30" customFormat="1" x14ac:dyDescent="0.25">
      <c r="G79" s="107"/>
    </row>
    <row r="80" spans="1:7" s="30" customFormat="1" x14ac:dyDescent="0.25"/>
  </sheetData>
  <sheetProtection formatCells="0" formatColumns="0" formatRows="0" insertRows="0" deleteRows="0" selectLockedCells="1"/>
  <dataConsolidate/>
  <mergeCells count="17">
    <mergeCell ref="A59:F59"/>
    <mergeCell ref="A68:F68"/>
    <mergeCell ref="A11:B11"/>
    <mergeCell ref="A18:B18"/>
    <mergeCell ref="A20:B20"/>
    <mergeCell ref="A77:F77"/>
    <mergeCell ref="A21:B21"/>
    <mergeCell ref="A28:B28"/>
    <mergeCell ref="A30:B30"/>
    <mergeCell ref="B49:F49"/>
    <mergeCell ref="B35:F35"/>
    <mergeCell ref="B41:F41"/>
    <mergeCell ref="B52:F52"/>
    <mergeCell ref="A75:F75"/>
    <mergeCell ref="A76:F76"/>
    <mergeCell ref="A29:B29"/>
    <mergeCell ref="A53:F53"/>
  </mergeCells>
  <conditionalFormatting sqref="E12">
    <cfRule type="cellIs" dxfId="24" priority="6" operator="notBetween">
      <formula>0</formula>
      <formula>75</formula>
    </cfRule>
  </conditionalFormatting>
  <conditionalFormatting sqref="D18">
    <cfRule type="cellIs" dxfId="23" priority="1" operator="equal">
      <formula>0</formula>
    </cfRule>
    <cfRule type="cellIs" dxfId="22" priority="4" operator="lessThan">
      <formula>100</formula>
    </cfRule>
    <cfRule type="cellIs" dxfId="21" priority="5" operator="greaterThan">
      <formula>100</formula>
    </cfRule>
  </conditionalFormatting>
  <dataValidations xWindow="625" yWindow="324" count="14">
    <dataValidation type="decimal" operator="equal" allowBlank="1" showInputMessage="1" showErrorMessage="1" promptTitle="Tähelepanu!" prompt="AMIF tulu peab võrduma AMIF kuluga." sqref="B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B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B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B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B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B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B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B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B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B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B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B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B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B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B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xr:uid="{00000000-0002-0000-0000-000000000000}">
      <formula1>G65567</formula1>
    </dataValidation>
    <dataValidation type="decimal" operator="equal" allowBlank="1" showInputMessage="1" showErrorMessage="1" promptTitle="Tähelepanu!" prompt="Kogusumma peab olema võrdne projekti kogukuludega." sqref="B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B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B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B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B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B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B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B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B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B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B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B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B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B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B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xr:uid="{00000000-0002-0000-0000-000001000000}">
      <formula1>G65567</formula1>
    </dataValidation>
    <dataValidation type="decimal" operator="lessThan" allowBlank="1" showInputMessage="1" showErrorMessage="1" promptTitle="Tähelepanu!" prompt="SiM toetus on kuni 25% projekti kogukuludest." sqref="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00000000-0002-0000-0000-000002000000}">
      <formula1>JB65567*0.25</formula1>
    </dataValidation>
    <dataValidation type="decimal" operator="lessThan" allowBlank="1" showInputMessage="1" showErrorMessage="1" promptTitle="Tähelepanu!" prompt="AMIF toetus on kuni 75% kogukuludest." sqref="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xr:uid="{00000000-0002-0000-0000-000003000000}">
      <formula1>JB65567*0.75</formula1>
    </dataValidation>
    <dataValidation type="decimal" operator="lessThan" allowBlank="1" showInputMessage="1" showErrorMessage="1" promptTitle="Tähelepanu!" prompt="Kaudsed kulud moodustavad otsestest kuludest kuni 7%." sqref="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G65566:H65566 G983070:H983070 G917534:H917534 G851998:H851998 G786462:H786462 G720926:H720926 G655390:H655390 G589854:H589854 G524318:H524318 G458782:H458782 G393246:H393246 G327710:H327710 G262174:H262174 G196638:H196638 G131102:H131102" xr:uid="{00000000-0002-0000-0000-000004000000}">
      <formula1>(0.07*G65564)/1</formula1>
    </dataValidation>
    <dataValidation type="decimal" operator="lessThan" allowBlank="1" showInputMessage="1" showErrorMessage="1" promptTitle="Tähelepanu!" prompt="SiM toetus on kuni 25% projekti kogukuludest." sqref="H131103 H65567 H983071 H917535 H851999 H786463 H720927 H655391 H589855 H524319 H458783 H393247 H327711 H262175 H196639" xr:uid="{00000000-0002-0000-0000-000005000000}">
      <formula1>G65567*0.25</formula1>
    </dataValidation>
    <dataValidation operator="equal" allowBlank="1" showErrorMessage="1" promptTitle="Tähelepanu!" prompt="AMIF tulu peab võrduma AMIF kuluga." sqref="B12" xr:uid="{00000000-0002-0000-0000-000006000000}"/>
    <dataValidation type="list" allowBlank="1" showInputMessage="1" showErrorMessage="1" promptTitle="Tähelepanu!" prompt="Vali nimekirjast projekti valdkond!" sqref="B9" xr:uid="{00000000-0002-0000-0000-000007000000}">
      <formula1>Valdkond</formula1>
    </dataValidation>
    <dataValidation type="list" allowBlank="1" showInputMessage="1" showErrorMessage="1" errorTitle="Tähelepanu!" error="Vali ühik nimekirjast" promptTitle="Tähelepanu!" prompt="Vali ühik nimekirjast" sqref="D42:D48 D50:D51 D54:D58 D60:D67 D69:D74 D36:D40" xr:uid="{00000000-0002-0000-0000-000008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76" xr:uid="{00000000-0002-0000-0000-000009000000}">
      <formula1>ROUND(G75*7%,2)</formula1>
    </dataValidation>
    <dataValidation type="decimal" allowBlank="1" showInputMessage="1" showErrorMessage="1" errorTitle="Tähelepanu!" error="AMIF toetuse osakaal ei saa olla suurem kui 75%" promptTitle="Tähelepanu!" prompt="AMIF toetuse osakaal ei saa olla suurem kui 75%" sqref="D13" xr:uid="{00000000-0002-0000-0000-00000A000000}">
      <formula1>0</formula1>
      <formula2>75</formula2>
    </dataValidation>
    <dataValidation type="decimal" operator="equal" allowBlank="1" showInputMessage="1" showErrorMessage="1" errorTitle="Tähelepanu!" error="Tervik peab olema 100%" promptTitle="Tähelepanu!" prompt="Osakaalude summa peab olema 100%" sqref="D18" xr:uid="{00000000-0002-0000-0000-00000B000000}">
      <formula1>100</formula1>
    </dataValidation>
    <dataValidation type="decimal" operator="equal" allowBlank="1" showInputMessage="1" showErrorMessage="1" sqref="C18" xr:uid="{00000000-0002-0000-0000-00000C000000}">
      <formula1>C30</formula1>
    </dataValidation>
    <dataValidation type="custom" allowBlank="1" showInputMessage="1" showErrorMessage="1" sqref="D14" xr:uid="{00000000-0002-0000-0000-00000D000000}">
      <formula1>IF(SUM(D13:D17)&gt;100," ",100-(D13+D15+D16+D17))</formula1>
    </dataValidation>
  </dataValidations>
  <pageMargins left="0.7" right="0.7" top="0.75" bottom="0.75" header="0.3" footer="0.3"/>
  <pageSetup paperSize="9" orientation="portrait" r:id="rId1"/>
  <ignoredErrors>
    <ignoredError sqref="C15:C18 D18 G44:G45 G4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K48"/>
  <sheetViews>
    <sheetView topLeftCell="A7" workbookViewId="0">
      <selection activeCell="K31" sqref="K31"/>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17" customWidth="1"/>
    <col min="9" max="9" width="17.28515625" customWidth="1"/>
    <col min="10" max="10" width="16" customWidth="1"/>
    <col min="11" max="11" width="11.85546875" bestFit="1" customWidth="1"/>
  </cols>
  <sheetData>
    <row r="1" spans="1:10" ht="15.75" x14ac:dyDescent="0.25">
      <c r="B1" s="1"/>
      <c r="C1" s="1"/>
      <c r="D1" s="1"/>
      <c r="E1" s="1"/>
      <c r="F1" s="1"/>
    </row>
    <row r="2" spans="1:10" ht="15.75" x14ac:dyDescent="0.25">
      <c r="B2" s="1"/>
      <c r="C2" s="1"/>
      <c r="D2" s="1"/>
      <c r="E2" s="1"/>
      <c r="F2" s="1"/>
    </row>
    <row r="3" spans="1:10" ht="15.75" x14ac:dyDescent="0.25">
      <c r="B3" s="1"/>
      <c r="C3" s="1"/>
      <c r="D3" s="30"/>
      <c r="E3" s="1"/>
      <c r="F3" s="1"/>
    </row>
    <row r="4" spans="1:10" ht="15.75" x14ac:dyDescent="0.25">
      <c r="A4" s="69" t="s">
        <v>1</v>
      </c>
      <c r="B4" s="70"/>
      <c r="C4" s="70"/>
      <c r="D4" s="71"/>
      <c r="E4" s="1"/>
      <c r="F4" s="1"/>
    </row>
    <row r="5" spans="1:10" ht="15.75" x14ac:dyDescent="0.25">
      <c r="A5" s="3" t="s">
        <v>118</v>
      </c>
      <c r="B5" s="1"/>
      <c r="C5" s="1"/>
      <c r="D5" s="1"/>
      <c r="E5" s="1"/>
      <c r="F5" s="1"/>
    </row>
    <row r="6" spans="1:10" ht="15.75" x14ac:dyDescent="0.25">
      <c r="A6" s="30" t="s">
        <v>119</v>
      </c>
      <c r="B6" s="24"/>
      <c r="C6" s="24"/>
      <c r="D6" s="24"/>
      <c r="E6" s="24"/>
      <c r="F6" s="24"/>
    </row>
    <row r="7" spans="1:10" ht="15.75" x14ac:dyDescent="0.25">
      <c r="A7" s="30" t="s">
        <v>4</v>
      </c>
      <c r="B7" s="24"/>
      <c r="C7" s="24"/>
      <c r="D7" s="24"/>
      <c r="E7" s="24"/>
      <c r="F7" s="24"/>
    </row>
    <row r="8" spans="1:10" ht="15.75" x14ac:dyDescent="0.25">
      <c r="A8" s="30" t="s">
        <v>120</v>
      </c>
      <c r="B8" s="24"/>
      <c r="C8" s="24"/>
      <c r="D8" s="24"/>
      <c r="E8" s="24"/>
      <c r="F8" s="24"/>
    </row>
    <row r="9" spans="1:10" ht="15.75" x14ac:dyDescent="0.25">
      <c r="A9" s="72"/>
      <c r="B9" s="24"/>
      <c r="C9" s="29"/>
      <c r="D9" s="29"/>
      <c r="E9" s="29"/>
      <c r="F9" s="29"/>
      <c r="G9" s="47"/>
    </row>
    <row r="10" spans="1:10" ht="15.75" x14ac:dyDescent="0.25">
      <c r="A10" s="30"/>
      <c r="B10" s="24"/>
      <c r="C10" s="29"/>
      <c r="D10" s="29"/>
      <c r="E10" s="29"/>
      <c r="F10" s="29"/>
      <c r="G10" s="47"/>
    </row>
    <row r="11" spans="1:10" ht="15.75" x14ac:dyDescent="0.25">
      <c r="A11" s="47"/>
      <c r="C11" s="29"/>
      <c r="D11" s="29"/>
      <c r="E11" s="29"/>
      <c r="F11" s="29"/>
      <c r="G11" s="47"/>
    </row>
    <row r="12" spans="1:10" x14ac:dyDescent="0.25">
      <c r="A12" s="47" t="s">
        <v>121</v>
      </c>
    </row>
    <row r="13" spans="1:10" ht="15.75" x14ac:dyDescent="0.25">
      <c r="A13" s="31"/>
      <c r="B13" s="32"/>
      <c r="C13" s="32"/>
      <c r="D13" s="144" t="s">
        <v>122</v>
      </c>
      <c r="E13" s="144"/>
      <c r="F13" s="144"/>
      <c r="G13" s="144"/>
      <c r="H13" s="144"/>
      <c r="I13" s="144"/>
      <c r="J13" s="146" t="s">
        <v>13</v>
      </c>
    </row>
    <row r="14" spans="1:10" ht="15.75" x14ac:dyDescent="0.25">
      <c r="A14" s="31"/>
      <c r="B14" s="32"/>
      <c r="C14" s="32"/>
      <c r="D14" s="150" t="s">
        <v>123</v>
      </c>
      <c r="E14" s="151" t="s">
        <v>124</v>
      </c>
      <c r="F14" s="149" t="s">
        <v>123</v>
      </c>
      <c r="G14" s="151" t="s">
        <v>125</v>
      </c>
      <c r="H14" s="149" t="s">
        <v>123</v>
      </c>
      <c r="I14" s="151" t="s">
        <v>126</v>
      </c>
      <c r="J14" s="147"/>
    </row>
    <row r="15" spans="1:10" ht="15.75" x14ac:dyDescent="0.25">
      <c r="A15" s="31"/>
      <c r="B15" s="32" t="s">
        <v>11</v>
      </c>
      <c r="C15" s="32" t="s">
        <v>22</v>
      </c>
      <c r="D15" s="150"/>
      <c r="E15" s="152"/>
      <c r="F15" s="149"/>
      <c r="G15" s="152"/>
      <c r="H15" s="149"/>
      <c r="I15" s="152"/>
      <c r="J15" s="148"/>
    </row>
    <row r="16" spans="1:10" ht="15.75" x14ac:dyDescent="0.25">
      <c r="A16" s="34">
        <v>1</v>
      </c>
      <c r="B16" s="35" t="s">
        <v>14</v>
      </c>
      <c r="C16" s="52">
        <f>'A. Eelarve'!C13</f>
        <v>278307.74</v>
      </c>
      <c r="D16" s="36" t="s">
        <v>127</v>
      </c>
      <c r="E16" s="52">
        <v>0</v>
      </c>
      <c r="F16" s="36" t="s">
        <v>128</v>
      </c>
      <c r="G16" s="52">
        <v>0</v>
      </c>
      <c r="H16" s="36" t="s">
        <v>129</v>
      </c>
      <c r="I16" s="52">
        <v>0</v>
      </c>
      <c r="J16" s="59">
        <f>'A. Eelarve'!D13</f>
        <v>75</v>
      </c>
    </row>
    <row r="17" spans="1:11" ht="15.75" x14ac:dyDescent="0.25">
      <c r="A17" s="34">
        <v>2</v>
      </c>
      <c r="B17" s="35" t="s">
        <v>15</v>
      </c>
      <c r="C17" s="52">
        <f>'A. Eelarve'!C14</f>
        <v>92769.25</v>
      </c>
      <c r="D17" s="36" t="s">
        <v>127</v>
      </c>
      <c r="E17" s="52">
        <v>0</v>
      </c>
      <c r="F17" s="36" t="s">
        <v>128</v>
      </c>
      <c r="G17" s="52">
        <v>0</v>
      </c>
      <c r="H17" s="36" t="s">
        <v>129</v>
      </c>
      <c r="I17" s="52">
        <v>0</v>
      </c>
      <c r="J17" s="59">
        <f>'A. Eelarve'!D14</f>
        <v>25</v>
      </c>
    </row>
    <row r="18" spans="1:11" ht="15.75" x14ac:dyDescent="0.25">
      <c r="A18" s="34">
        <v>3</v>
      </c>
      <c r="B18" s="35" t="s">
        <v>16</v>
      </c>
      <c r="C18" s="52">
        <f>'A. Eelarve'!C15</f>
        <v>0</v>
      </c>
      <c r="D18" s="36"/>
      <c r="E18" s="52">
        <v>0</v>
      </c>
      <c r="F18" s="36"/>
      <c r="G18" s="52">
        <v>0</v>
      </c>
      <c r="H18" s="36"/>
      <c r="I18" s="52">
        <v>0</v>
      </c>
      <c r="J18" s="59">
        <f>'A. Eelarve'!D15</f>
        <v>0</v>
      </c>
    </row>
    <row r="19" spans="1:11" ht="15.75" x14ac:dyDescent="0.25">
      <c r="A19" s="34">
        <v>4</v>
      </c>
      <c r="B19" s="35" t="s">
        <v>17</v>
      </c>
      <c r="C19" s="52">
        <f>'A. Eelarve'!C16</f>
        <v>0</v>
      </c>
      <c r="D19" s="36"/>
      <c r="E19" s="52">
        <v>0</v>
      </c>
      <c r="F19" s="36"/>
      <c r="G19" s="52">
        <v>0</v>
      </c>
      <c r="H19" s="36"/>
      <c r="I19" s="52">
        <v>0</v>
      </c>
      <c r="J19" s="59">
        <f>'A. Eelarve'!D16</f>
        <v>0</v>
      </c>
    </row>
    <row r="20" spans="1:11" ht="15.75" x14ac:dyDescent="0.25">
      <c r="A20" s="34">
        <v>5</v>
      </c>
      <c r="B20" s="35" t="s">
        <v>18</v>
      </c>
      <c r="C20" s="52">
        <f>'A. Eelarve'!C17</f>
        <v>0</v>
      </c>
      <c r="D20" s="36"/>
      <c r="E20" s="52">
        <v>0</v>
      </c>
      <c r="F20" s="36"/>
      <c r="G20" s="52">
        <v>0</v>
      </c>
      <c r="H20" s="36"/>
      <c r="I20" s="52">
        <v>0</v>
      </c>
      <c r="J20" s="59">
        <f>'A. Eelarve'!D17</f>
        <v>0</v>
      </c>
    </row>
    <row r="21" spans="1:11" ht="15.75" x14ac:dyDescent="0.25">
      <c r="A21" s="115" t="s">
        <v>19</v>
      </c>
      <c r="B21" s="116"/>
      <c r="C21" s="41">
        <f>SUM(C16:C20)</f>
        <v>371076.99</v>
      </c>
      <c r="D21" s="41"/>
      <c r="E21" s="41">
        <f>SUM(E16:E20)</f>
        <v>0</v>
      </c>
      <c r="F21" s="37"/>
      <c r="G21" s="41">
        <f>SUM(G16:G20)</f>
        <v>0</v>
      </c>
      <c r="H21" s="37"/>
      <c r="I21" s="41">
        <f>SUM(I16:I20)</f>
        <v>0</v>
      </c>
      <c r="J21" s="41">
        <f>SUM(J16:J20)</f>
        <v>100</v>
      </c>
    </row>
    <row r="23" spans="1:11" x14ac:dyDescent="0.25">
      <c r="A23" s="47" t="s">
        <v>130</v>
      </c>
    </row>
    <row r="24" spans="1:11" ht="15" customHeight="1" x14ac:dyDescent="0.25">
      <c r="A24" s="136" t="s">
        <v>11</v>
      </c>
      <c r="B24" s="137"/>
      <c r="C24" s="133" t="s">
        <v>22</v>
      </c>
      <c r="D24" s="144" t="s">
        <v>122</v>
      </c>
      <c r="E24" s="145"/>
      <c r="F24" s="145"/>
      <c r="G24" s="145"/>
      <c r="H24" s="145"/>
      <c r="I24" s="145"/>
      <c r="J24" s="145"/>
      <c r="K24" s="133" t="s">
        <v>13</v>
      </c>
    </row>
    <row r="25" spans="1:11" ht="15.75" x14ac:dyDescent="0.25">
      <c r="A25" s="138"/>
      <c r="B25" s="139"/>
      <c r="C25" s="134"/>
      <c r="D25" s="142" t="s">
        <v>124</v>
      </c>
      <c r="E25" s="143"/>
      <c r="F25" s="142" t="s">
        <v>125</v>
      </c>
      <c r="G25" s="143"/>
      <c r="H25" s="142" t="s">
        <v>126</v>
      </c>
      <c r="I25" s="143"/>
      <c r="J25" s="88" t="s">
        <v>131</v>
      </c>
      <c r="K25" s="134"/>
    </row>
    <row r="26" spans="1:11" ht="47.25" x14ac:dyDescent="0.25">
      <c r="A26" s="140"/>
      <c r="B26" s="141"/>
      <c r="C26" s="135"/>
      <c r="D26" s="33" t="s">
        <v>132</v>
      </c>
      <c r="E26" s="49" t="s">
        <v>12</v>
      </c>
      <c r="F26" s="48" t="s">
        <v>132</v>
      </c>
      <c r="G26" s="49" t="s">
        <v>12</v>
      </c>
      <c r="H26" s="48" t="s">
        <v>132</v>
      </c>
      <c r="I26" s="49" t="s">
        <v>12</v>
      </c>
      <c r="J26" s="89" t="s">
        <v>12</v>
      </c>
      <c r="K26" s="135"/>
    </row>
    <row r="27" spans="1:11" ht="15.75" x14ac:dyDescent="0.25">
      <c r="A27" s="34">
        <v>1</v>
      </c>
      <c r="B27" s="35" t="s">
        <v>14</v>
      </c>
      <c r="C27" s="52">
        <f>E27+G27+I27</f>
        <v>0</v>
      </c>
      <c r="D27" s="23"/>
      <c r="E27" s="56"/>
      <c r="F27" s="23"/>
      <c r="G27" s="56"/>
      <c r="H27" s="23"/>
      <c r="I27" s="56"/>
      <c r="J27" s="90">
        <f>IF(OR(I27="",0,'C. KULUARUANDE KOOND'!F11=0),0,'C. KULUARUANDE KOOND'!D11-'B. Maksetaotlus'!C27)</f>
        <v>0</v>
      </c>
      <c r="K27" s="59">
        <f>'A. Eelarve'!D13</f>
        <v>75</v>
      </c>
    </row>
    <row r="28" spans="1:11" ht="15.75" x14ac:dyDescent="0.25">
      <c r="A28" s="34">
        <v>2</v>
      </c>
      <c r="B28" s="35" t="s">
        <v>15</v>
      </c>
      <c r="C28" s="52">
        <f t="shared" ref="C28:C31" si="0">E28+G28+I28</f>
        <v>0</v>
      </c>
      <c r="D28" s="23"/>
      <c r="E28" s="56"/>
      <c r="F28" s="23"/>
      <c r="G28" s="56"/>
      <c r="H28" s="23"/>
      <c r="I28" s="56"/>
      <c r="J28" s="90">
        <f>IF(OR(I28="",0,'C. KULUARUANDE KOOND'!F12=0),0,'C. KULUARUANDE KOOND'!D12-'B. Maksetaotlus'!C28)</f>
        <v>0</v>
      </c>
      <c r="K28" s="59">
        <f>J17</f>
        <v>25</v>
      </c>
    </row>
    <row r="29" spans="1:11" ht="15.75" x14ac:dyDescent="0.25">
      <c r="A29" s="34">
        <v>3</v>
      </c>
      <c r="B29" s="35" t="s">
        <v>16</v>
      </c>
      <c r="C29" s="52">
        <f t="shared" si="0"/>
        <v>0</v>
      </c>
      <c r="D29" s="23"/>
      <c r="E29" s="56"/>
      <c r="F29" s="23"/>
      <c r="G29" s="56"/>
      <c r="H29" s="23"/>
      <c r="I29" s="56"/>
      <c r="J29" s="90">
        <f>IF(OR(I29="",0,'C. KULUARUANDE KOOND'!F13=0),0,'C. KULUARUANDE KOOND'!D13-'B. Maksetaotlus'!C29)</f>
        <v>0</v>
      </c>
      <c r="K29" s="59">
        <f>'A. Eelarve'!D15</f>
        <v>0</v>
      </c>
    </row>
    <row r="30" spans="1:11" ht="15.75" x14ac:dyDescent="0.25">
      <c r="A30" s="34">
        <v>4</v>
      </c>
      <c r="B30" s="35" t="s">
        <v>17</v>
      </c>
      <c r="C30" s="52">
        <f t="shared" si="0"/>
        <v>0</v>
      </c>
      <c r="D30" s="23"/>
      <c r="E30" s="56"/>
      <c r="F30" s="23"/>
      <c r="G30" s="56"/>
      <c r="H30" s="23"/>
      <c r="I30" s="56"/>
      <c r="J30" s="90">
        <f>IF(OR(I30="",0,'C. KULUARUANDE KOOND'!F14=0),0,'C. KULUARUANDE KOOND'!D14-'B. Maksetaotlus'!C30)</f>
        <v>0</v>
      </c>
      <c r="K30" s="59">
        <f>'A. Eelarve'!D16</f>
        <v>0</v>
      </c>
    </row>
    <row r="31" spans="1:11" ht="15.75" x14ac:dyDescent="0.25">
      <c r="A31" s="34">
        <v>5</v>
      </c>
      <c r="B31" s="35" t="s">
        <v>18</v>
      </c>
      <c r="C31" s="52">
        <f t="shared" si="0"/>
        <v>0</v>
      </c>
      <c r="D31" s="23"/>
      <c r="E31" s="56"/>
      <c r="F31" s="23"/>
      <c r="G31" s="56"/>
      <c r="H31" s="23"/>
      <c r="I31" s="56"/>
      <c r="J31" s="90">
        <f>IF(OR(I31="",0,'C. KULUARUANDE KOOND'!F15=0),0,'C. KULUARUANDE KOOND'!D15-'B. Maksetaotlus'!C31)</f>
        <v>0</v>
      </c>
      <c r="K31" s="59">
        <f>'A. Eelarve'!D17</f>
        <v>0</v>
      </c>
    </row>
    <row r="32" spans="1:11" ht="15.75" x14ac:dyDescent="0.25">
      <c r="A32" s="115" t="s">
        <v>19</v>
      </c>
      <c r="B32" s="116"/>
      <c r="C32" s="37">
        <f>SUM(C27:C31)</f>
        <v>0</v>
      </c>
      <c r="D32" s="37"/>
      <c r="E32" s="41">
        <f>SUM(E27:E31)</f>
        <v>0</v>
      </c>
      <c r="F32" s="37"/>
      <c r="G32" s="41">
        <f>SUM(G27:G31)</f>
        <v>0</v>
      </c>
      <c r="H32" s="37"/>
      <c r="I32" s="41">
        <f>SUM(I27:I31)</f>
        <v>0</v>
      </c>
      <c r="J32" s="41">
        <f>SUM(J27:J31)</f>
        <v>0</v>
      </c>
      <c r="K32" s="41">
        <f>SUM(K27:K31)</f>
        <v>100</v>
      </c>
    </row>
    <row r="33" spans="1:6" ht="15.75" thickBot="1" x14ac:dyDescent="0.3"/>
    <row r="34" spans="1:6" x14ac:dyDescent="0.25">
      <c r="A34" s="91" t="s">
        <v>133</v>
      </c>
      <c r="B34" s="92"/>
      <c r="C34" s="92"/>
      <c r="D34" s="92"/>
      <c r="E34" s="92"/>
      <c r="F34" s="93"/>
    </row>
    <row r="35" spans="1:6" x14ac:dyDescent="0.25">
      <c r="A35" s="94"/>
      <c r="F35" s="95"/>
    </row>
    <row r="36" spans="1:6" ht="15.75" thickBot="1" x14ac:dyDescent="0.3">
      <c r="A36" s="96" t="s">
        <v>134</v>
      </c>
      <c r="B36" s="97"/>
      <c r="C36" s="97"/>
      <c r="D36" s="97"/>
      <c r="E36" s="97"/>
      <c r="F36" s="98"/>
    </row>
    <row r="39" spans="1:6" x14ac:dyDescent="0.25">
      <c r="A39" s="85" t="s">
        <v>135</v>
      </c>
      <c r="B39" s="73"/>
    </row>
    <row r="40" spans="1:6" x14ac:dyDescent="0.25">
      <c r="A40" s="73"/>
      <c r="B40" s="73"/>
    </row>
    <row r="41" spans="1:6" x14ac:dyDescent="0.25">
      <c r="A41" s="85" t="s">
        <v>136</v>
      </c>
      <c r="B41" s="73"/>
    </row>
    <row r="42" spans="1:6" x14ac:dyDescent="0.25">
      <c r="A42" s="86" t="s">
        <v>137</v>
      </c>
      <c r="B42" s="73"/>
    </row>
    <row r="43" spans="1:6" x14ac:dyDescent="0.25">
      <c r="A43" s="66"/>
    </row>
    <row r="44" spans="1:6" x14ac:dyDescent="0.25">
      <c r="A44" s="66"/>
    </row>
    <row r="45" spans="1:6" x14ac:dyDescent="0.25">
      <c r="A45" t="s">
        <v>138</v>
      </c>
    </row>
    <row r="47" spans="1:6" x14ac:dyDescent="0.25">
      <c r="A47" t="s">
        <v>136</v>
      </c>
    </row>
    <row r="48" spans="1:6" x14ac:dyDescent="0.25">
      <c r="A48" s="66" t="s">
        <v>137</v>
      </c>
    </row>
  </sheetData>
  <sheetProtection selectLockedCells="1"/>
  <mergeCells count="17">
    <mergeCell ref="J13:J15"/>
    <mergeCell ref="F14:F15"/>
    <mergeCell ref="H14:H15"/>
    <mergeCell ref="D14:D15"/>
    <mergeCell ref="D13:I13"/>
    <mergeCell ref="I14:I15"/>
    <mergeCell ref="G14:G15"/>
    <mergeCell ref="E14:E15"/>
    <mergeCell ref="K24:K26"/>
    <mergeCell ref="C24:C26"/>
    <mergeCell ref="A24:B26"/>
    <mergeCell ref="A21:B21"/>
    <mergeCell ref="A32:B32"/>
    <mergeCell ref="D25:E25"/>
    <mergeCell ref="F25:G25"/>
    <mergeCell ref="H25:I25"/>
    <mergeCell ref="D24:J24"/>
  </mergeCells>
  <conditionalFormatting sqref="J21">
    <cfRule type="cellIs" dxfId="20" priority="4" operator="equal">
      <formula>0</formula>
    </cfRule>
    <cfRule type="cellIs" dxfId="19" priority="5" operator="lessThan">
      <formula>100</formula>
    </cfRule>
    <cfRule type="cellIs" dxfId="18" priority="6" operator="greaterThan">
      <formula>100</formula>
    </cfRule>
  </conditionalFormatting>
  <conditionalFormatting sqref="K32">
    <cfRule type="cellIs" dxfId="17" priority="1" operator="equal">
      <formula>0</formula>
    </cfRule>
    <cfRule type="cellIs" dxfId="16" priority="2" operator="lessThan">
      <formula>100</formula>
    </cfRule>
    <cfRule type="cellIs" dxfId="15"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1 K32" xr:uid="{00000000-0002-0000-0100-000000000000}">
      <formula1>100</formula1>
    </dataValidation>
    <dataValidation type="decimal" allowBlank="1" showInputMessage="1" showErrorMessage="1" errorTitle="Tähelepanu!" error="AMIF toetuse osakaal ei saa olla suurem kui 75%" promptTitle="Tähelepanu!" prompt="AMIF toetuse osakaal ei saa olla suurem kui 75%" sqref="J16 K27" xr:uid="{00000000-0002-0000-0100-000001000000}">
      <formula1>0</formula1>
      <formula2>75</formula2>
    </dataValidation>
    <dataValidation operator="equal" allowBlank="1" showErrorMessage="1" promptTitle="Tähelepanu!" prompt="AMIF tulu peab võrduma AMIF kuluga." sqref="B15 A24"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38"/>
  <sheetViews>
    <sheetView topLeftCell="A7" workbookViewId="0">
      <selection activeCell="G30" sqref="G30"/>
    </sheetView>
  </sheetViews>
  <sheetFormatPr defaultColWidth="9.140625" defaultRowHeight="15.75" x14ac:dyDescent="0.25"/>
  <cols>
    <col min="1" max="1" width="16.5703125" style="1" customWidth="1"/>
    <col min="2" max="2" width="41.85546875" style="1" customWidth="1"/>
    <col min="3" max="3" width="17.28515625" style="1" customWidth="1"/>
    <col min="4" max="4" width="19" style="1" customWidth="1"/>
    <col min="5" max="5" width="18.140625" style="1" customWidth="1"/>
    <col min="6" max="6" width="18.7109375" style="1" customWidth="1"/>
    <col min="7" max="7" width="11.42578125" style="1" customWidth="1"/>
    <col min="8" max="10" width="9.140625" style="1"/>
    <col min="11" max="11" width="9.140625" style="1" customWidth="1"/>
    <col min="12" max="13" width="9.140625" style="1"/>
    <col min="14" max="14" width="10.7109375" style="1" customWidth="1"/>
    <col min="15" max="15" width="8.85546875" style="1" customWidth="1"/>
    <col min="16" max="16384" width="9.140625" style="1"/>
  </cols>
  <sheetData>
    <row r="1" spans="1:15" x14ac:dyDescent="0.25">
      <c r="A1"/>
    </row>
    <row r="2" spans="1:15" x14ac:dyDescent="0.25">
      <c r="A2" s="69" t="s">
        <v>1</v>
      </c>
      <c r="B2" s="70"/>
      <c r="D2" s="30"/>
    </row>
    <row r="3" spans="1:15" x14ac:dyDescent="0.25">
      <c r="A3" s="3" t="s">
        <v>139</v>
      </c>
      <c r="J3" s="7"/>
    </row>
    <row r="4" spans="1:15" s="24" customFormat="1" x14ac:dyDescent="0.25">
      <c r="A4" s="30" t="str">
        <f>'B. Maksetaotlus'!A6</f>
        <v>Toetuse saaja:</v>
      </c>
      <c r="J4" s="29"/>
    </row>
    <row r="5" spans="1:15" s="24" customFormat="1" x14ac:dyDescent="0.25">
      <c r="A5" s="30" t="str">
        <f>'B. Maksetaotlus'!A7</f>
        <v>Projekti pealkiri:</v>
      </c>
    </row>
    <row r="6" spans="1:15" s="24" customFormat="1" x14ac:dyDescent="0.25">
      <c r="A6" s="30" t="str">
        <f>'B. Maksetaotlus'!A8</f>
        <v>Projekti tunnus:</v>
      </c>
    </row>
    <row r="7" spans="1:15" s="24" customFormat="1" x14ac:dyDescent="0.25">
      <c r="A7" s="72"/>
    </row>
    <row r="8" spans="1:15" s="24" customFormat="1" x14ac:dyDescent="0.25">
      <c r="A8" s="72"/>
      <c r="C8" s="29"/>
      <c r="D8" s="29"/>
      <c r="E8" s="29"/>
      <c r="F8" s="29"/>
      <c r="G8" s="29"/>
      <c r="H8" s="29"/>
      <c r="I8" s="29"/>
      <c r="J8" s="29"/>
      <c r="K8" s="29"/>
      <c r="L8" s="29"/>
      <c r="M8" s="29"/>
      <c r="N8" s="29"/>
      <c r="O8" s="29"/>
    </row>
    <row r="9" spans="1:15" x14ac:dyDescent="0.25">
      <c r="A9" s="159" t="s">
        <v>140</v>
      </c>
      <c r="B9" s="159"/>
      <c r="C9" s="19"/>
      <c r="D9" s="19"/>
    </row>
    <row r="10" spans="1:15" ht="47.25" x14ac:dyDescent="0.25">
      <c r="A10" s="31"/>
      <c r="B10" s="32" t="s">
        <v>11</v>
      </c>
      <c r="C10" s="33" t="s">
        <v>141</v>
      </c>
      <c r="D10" s="33" t="s">
        <v>142</v>
      </c>
      <c r="E10" s="81" t="s">
        <v>143</v>
      </c>
      <c r="F10" s="81" t="s">
        <v>143</v>
      </c>
      <c r="G10" s="20" t="s">
        <v>13</v>
      </c>
    </row>
    <row r="11" spans="1:15" x14ac:dyDescent="0.25">
      <c r="A11" s="34">
        <v>1</v>
      </c>
      <c r="B11" s="35" t="s">
        <v>14</v>
      </c>
      <c r="C11" s="52">
        <f>'A. Eelarve'!C13</f>
        <v>278307.74</v>
      </c>
      <c r="D11" s="52">
        <f>E11+F11</f>
        <v>0</v>
      </c>
      <c r="E11" s="16">
        <f>E30*0.75</f>
        <v>0</v>
      </c>
      <c r="F11" s="16">
        <f>F30*0.75</f>
        <v>0</v>
      </c>
      <c r="G11" s="53">
        <f>'A. Eelarve'!D13</f>
        <v>75</v>
      </c>
    </row>
    <row r="12" spans="1:15" x14ac:dyDescent="0.25">
      <c r="A12" s="34">
        <v>2</v>
      </c>
      <c r="B12" s="35" t="s">
        <v>15</v>
      </c>
      <c r="C12" s="52">
        <f>'A. Eelarve'!C14</f>
        <v>92769.25</v>
      </c>
      <c r="D12" s="52">
        <f t="shared" ref="D12:D15" si="0">E12+F12</f>
        <v>0</v>
      </c>
      <c r="E12" s="16">
        <f>E30*0.25</f>
        <v>0</v>
      </c>
      <c r="F12" s="16">
        <f>F30*0.25</f>
        <v>0</v>
      </c>
      <c r="G12" s="53">
        <f>'A. Eelarve'!D14</f>
        <v>25</v>
      </c>
      <c r="H12" s="7"/>
    </row>
    <row r="13" spans="1:15" x14ac:dyDescent="0.25">
      <c r="A13" s="34">
        <v>3</v>
      </c>
      <c r="B13" s="35" t="s">
        <v>16</v>
      </c>
      <c r="C13" s="52">
        <f>'A. Eelarve'!C15</f>
        <v>0</v>
      </c>
      <c r="D13" s="52">
        <f t="shared" si="0"/>
        <v>0</v>
      </c>
      <c r="E13" s="16"/>
      <c r="F13" s="16"/>
      <c r="G13" s="53">
        <f>'A. Eelarve'!D15</f>
        <v>0</v>
      </c>
      <c r="H13" s="7"/>
    </row>
    <row r="14" spans="1:15" x14ac:dyDescent="0.25">
      <c r="A14" s="34">
        <v>4</v>
      </c>
      <c r="B14" s="35" t="s">
        <v>17</v>
      </c>
      <c r="C14" s="52">
        <f>'A. Eelarve'!C16</f>
        <v>0</v>
      </c>
      <c r="D14" s="52">
        <f t="shared" si="0"/>
        <v>0</v>
      </c>
      <c r="E14" s="16"/>
      <c r="F14" s="16"/>
      <c r="G14" s="53">
        <f>'A. Eelarve'!D16</f>
        <v>0</v>
      </c>
    </row>
    <row r="15" spans="1:15" x14ac:dyDescent="0.25">
      <c r="A15" s="34">
        <v>5</v>
      </c>
      <c r="B15" s="35" t="s">
        <v>18</v>
      </c>
      <c r="C15" s="52">
        <f>'A. Eelarve'!C17</f>
        <v>0</v>
      </c>
      <c r="D15" s="52">
        <f t="shared" si="0"/>
        <v>0</v>
      </c>
      <c r="E15" s="16"/>
      <c r="F15" s="16"/>
      <c r="G15" s="53">
        <f>'A. Eelarve'!D17</f>
        <v>0</v>
      </c>
    </row>
    <row r="16" spans="1:15" x14ac:dyDescent="0.25">
      <c r="A16" s="115" t="s">
        <v>19</v>
      </c>
      <c r="B16" s="116"/>
      <c r="C16" s="41">
        <f>SUM(C11:C15)</f>
        <v>371076.99</v>
      </c>
      <c r="D16" s="41">
        <f>SUM(D11:D15)</f>
        <v>0</v>
      </c>
      <c r="E16" s="41">
        <f>SUM(E11:E15)</f>
        <v>0</v>
      </c>
      <c r="F16" s="41">
        <f>SUM(F11:F15)</f>
        <v>0</v>
      </c>
      <c r="G16" s="21">
        <f>SUM(G11:G15)</f>
        <v>100</v>
      </c>
    </row>
    <row r="19" spans="1:10" x14ac:dyDescent="0.25">
      <c r="A19" s="9" t="s">
        <v>144</v>
      </c>
      <c r="C19" s="8"/>
      <c r="D19" s="7"/>
      <c r="E19" s="7"/>
      <c r="F19" s="7"/>
      <c r="G19" s="7"/>
    </row>
    <row r="20" spans="1:10" ht="78.75" customHeight="1" x14ac:dyDescent="0.25">
      <c r="A20" s="155" t="s">
        <v>145</v>
      </c>
      <c r="B20" s="155" t="s">
        <v>35</v>
      </c>
      <c r="C20" s="153" t="s">
        <v>146</v>
      </c>
      <c r="D20" s="25" t="s">
        <v>147</v>
      </c>
      <c r="E20" s="153" t="s">
        <v>143</v>
      </c>
      <c r="F20" s="153" t="s">
        <v>143</v>
      </c>
      <c r="G20" s="26" t="s">
        <v>148</v>
      </c>
    </row>
    <row r="21" spans="1:10" x14ac:dyDescent="0.25">
      <c r="A21" s="156"/>
      <c r="B21" s="156"/>
      <c r="C21" s="154"/>
      <c r="D21" s="5" t="s">
        <v>149</v>
      </c>
      <c r="E21" s="154"/>
      <c r="F21" s="154"/>
      <c r="G21" s="17"/>
    </row>
    <row r="22" spans="1:10" x14ac:dyDescent="0.25">
      <c r="A22" s="11" t="s">
        <v>41</v>
      </c>
      <c r="B22" s="11" t="s">
        <v>24</v>
      </c>
      <c r="C22" s="60">
        <f>'A. Eelarve'!C22</f>
        <v>160547.20000000001</v>
      </c>
      <c r="D22" s="60">
        <f>SUM(E22:F22)</f>
        <v>0</v>
      </c>
      <c r="E22" s="60">
        <f>'C1. Tööjõukulud'!G22</f>
        <v>0</v>
      </c>
      <c r="F22" s="60">
        <f>'C1. Tööjõukulud'!G48</f>
        <v>0</v>
      </c>
      <c r="G22" s="60">
        <f>IFERROR(ROUND(D22/C22*100,2),0)</f>
        <v>0</v>
      </c>
      <c r="J22"/>
    </row>
    <row r="23" spans="1:10" x14ac:dyDescent="0.25">
      <c r="A23" s="11" t="s">
        <v>59</v>
      </c>
      <c r="B23" s="83" t="s">
        <v>25</v>
      </c>
      <c r="C23" s="60">
        <f>'A. Eelarve'!C23</f>
        <v>0</v>
      </c>
      <c r="D23" s="60">
        <f>SUM(E23:F23)</f>
        <v>0</v>
      </c>
      <c r="E23" s="60">
        <f>'C2. Sõidu- ja lähetuskulud'!G22</f>
        <v>0</v>
      </c>
      <c r="F23" s="60">
        <f>'C2. Sõidu- ja lähetuskulud'!G40</f>
        <v>0</v>
      </c>
      <c r="G23" s="60">
        <f t="shared" ref="G23:G30" si="1">IFERROR(ROUND(D23/C23*100,2),0)</f>
        <v>0</v>
      </c>
      <c r="J23"/>
    </row>
    <row r="24" spans="1:10" x14ac:dyDescent="0.25">
      <c r="A24" s="11" t="s">
        <v>60</v>
      </c>
      <c r="B24" s="12" t="s">
        <v>26</v>
      </c>
      <c r="C24" s="60">
        <f>'A. Eelarve'!C24</f>
        <v>0</v>
      </c>
      <c r="D24" s="60">
        <f>'C3. Seadmed, kinnisvara'!G22</f>
        <v>0</v>
      </c>
      <c r="E24" s="60">
        <f>'C3. Seadmed, kinnisvara'!G22</f>
        <v>0</v>
      </c>
      <c r="F24" s="60">
        <f>'C3. Seadmed, kinnisvara'!G40</f>
        <v>0</v>
      </c>
      <c r="G24" s="60">
        <f>IFERROR(ROUND(D24/C24*100,2),0)</f>
        <v>0</v>
      </c>
    </row>
    <row r="25" spans="1:10" x14ac:dyDescent="0.25">
      <c r="A25" s="11" t="s">
        <v>61</v>
      </c>
      <c r="B25" s="84" t="s">
        <v>150</v>
      </c>
      <c r="C25" s="60">
        <f>'A. Eelarve'!C25</f>
        <v>0</v>
      </c>
      <c r="D25" s="60">
        <f>' C4. EL avalikustamise kulud'!G22</f>
        <v>0</v>
      </c>
      <c r="E25" s="60">
        <f>' C4. EL avalikustamise kulud'!G22</f>
        <v>0</v>
      </c>
      <c r="F25" s="60">
        <f>' C4. EL avalikustamise kulud'!G40</f>
        <v>0</v>
      </c>
      <c r="G25" s="60">
        <f>IFERROR(ROUND(D25/C25*100,2),0)</f>
        <v>0</v>
      </c>
    </row>
    <row r="26" spans="1:10" x14ac:dyDescent="0.25">
      <c r="A26" s="11" t="s">
        <v>151</v>
      </c>
      <c r="B26" s="84" t="s">
        <v>152</v>
      </c>
      <c r="C26" s="60">
        <f>'A. Eelarve'!C26</f>
        <v>186253.73</v>
      </c>
      <c r="D26" s="60">
        <f>' C5. Sihtrühmaga seotud kulud'!G23</f>
        <v>0</v>
      </c>
      <c r="E26" s="60">
        <f>' C5. Sihtrühmaga seotud kulud'!G23</f>
        <v>0</v>
      </c>
      <c r="F26" s="60">
        <f>' C5. Sihtrühmaga seotud kulud'!G41</f>
        <v>0</v>
      </c>
      <c r="G26" s="60">
        <f t="shared" si="1"/>
        <v>0</v>
      </c>
    </row>
    <row r="27" spans="1:10" x14ac:dyDescent="0.25">
      <c r="A27" s="11" t="s">
        <v>114</v>
      </c>
      <c r="B27" s="12" t="s">
        <v>29</v>
      </c>
      <c r="C27" s="60">
        <f>'A. Eelarve'!C27</f>
        <v>0</v>
      </c>
      <c r="D27" s="60">
        <f>'C6. Muud otsesed kulud'!G22</f>
        <v>0</v>
      </c>
      <c r="E27" s="60">
        <f>'C6. Muud otsesed kulud'!G22</f>
        <v>0</v>
      </c>
      <c r="F27" s="60">
        <f>'C6. Muud otsesed kulud'!G40</f>
        <v>0</v>
      </c>
      <c r="G27" s="60">
        <f t="shared" si="1"/>
        <v>0</v>
      </c>
    </row>
    <row r="28" spans="1:10" x14ac:dyDescent="0.25">
      <c r="A28" s="13"/>
      <c r="B28" s="14" t="s">
        <v>153</v>
      </c>
      <c r="C28" s="61">
        <f>SUM(C22:C27)</f>
        <v>346800.93000000005</v>
      </c>
      <c r="D28" s="61">
        <f t="shared" ref="D28:F28" si="2">SUM(D22:D27)</f>
        <v>0</v>
      </c>
      <c r="E28" s="61">
        <f t="shared" si="2"/>
        <v>0</v>
      </c>
      <c r="F28" s="61">
        <f t="shared" si="2"/>
        <v>0</v>
      </c>
      <c r="G28" s="61">
        <f t="shared" si="1"/>
        <v>0</v>
      </c>
    </row>
    <row r="29" spans="1:10" x14ac:dyDescent="0.25">
      <c r="A29" s="13"/>
      <c r="B29" s="14" t="s">
        <v>154</v>
      </c>
      <c r="C29" s="61">
        <f>'A. Eelarve'!C29</f>
        <v>24276.065100000007</v>
      </c>
      <c r="D29" s="61">
        <v>0</v>
      </c>
      <c r="E29" s="61">
        <v>0</v>
      </c>
      <c r="F29" s="61">
        <v>0</v>
      </c>
      <c r="G29" s="61">
        <f t="shared" si="1"/>
        <v>0</v>
      </c>
    </row>
    <row r="30" spans="1:10" x14ac:dyDescent="0.25">
      <c r="A30" s="10"/>
      <c r="B30" s="11" t="s">
        <v>117</v>
      </c>
      <c r="C30" s="60">
        <f>SUM(C28:C29)</f>
        <v>371076.99510000006</v>
      </c>
      <c r="D30" s="60">
        <f>SUM(D28:D29)</f>
        <v>0</v>
      </c>
      <c r="E30" s="60">
        <f t="shared" ref="E30:F30" si="3">SUM(E28:E29)</f>
        <v>0</v>
      </c>
      <c r="F30" s="60">
        <f t="shared" si="3"/>
        <v>0</v>
      </c>
      <c r="G30" s="60">
        <f t="shared" si="1"/>
        <v>0</v>
      </c>
    </row>
    <row r="31" spans="1:10" x14ac:dyDescent="0.25">
      <c r="A31"/>
      <c r="B31"/>
      <c r="C31"/>
      <c r="D31"/>
      <c r="F31" s="62"/>
    </row>
    <row r="32" spans="1:10" x14ac:dyDescent="0.25">
      <c r="A32" s="3"/>
      <c r="B32" s="68"/>
      <c r="C32" s="68"/>
      <c r="D32"/>
      <c r="E32"/>
    </row>
    <row r="33" spans="1:6" x14ac:dyDescent="0.25">
      <c r="A33" s="9" t="s">
        <v>155</v>
      </c>
    </row>
    <row r="34" spans="1:6" x14ac:dyDescent="0.25">
      <c r="A34" s="157" t="s">
        <v>156</v>
      </c>
      <c r="B34" s="158"/>
      <c r="C34" s="50" t="s">
        <v>157</v>
      </c>
      <c r="D34" s="50" t="s">
        <v>158</v>
      </c>
      <c r="E34"/>
      <c r="F34"/>
    </row>
    <row r="35" spans="1:6" ht="47.25" x14ac:dyDescent="0.25">
      <c r="A35" s="15">
        <v>1</v>
      </c>
      <c r="B35" s="2" t="s">
        <v>159</v>
      </c>
      <c r="C35" s="51"/>
      <c r="D35" s="27"/>
      <c r="E35"/>
      <c r="F35"/>
    </row>
    <row r="36" spans="1:6" x14ac:dyDescent="0.25">
      <c r="A36" s="15">
        <v>2</v>
      </c>
      <c r="B36" s="16" t="s">
        <v>160</v>
      </c>
      <c r="C36" s="51"/>
      <c r="D36" s="27"/>
      <c r="E36"/>
      <c r="F36"/>
    </row>
    <row r="37" spans="1:6" ht="47.25" x14ac:dyDescent="0.25">
      <c r="A37" s="15">
        <v>3</v>
      </c>
      <c r="B37" s="2" t="s">
        <v>161</v>
      </c>
      <c r="C37" s="51"/>
      <c r="D37" s="27"/>
      <c r="E37"/>
      <c r="F37"/>
    </row>
    <row r="38" spans="1:6" ht="47.25" x14ac:dyDescent="0.25">
      <c r="A38" s="15">
        <v>4</v>
      </c>
      <c r="B38" s="2" t="s">
        <v>162</v>
      </c>
      <c r="C38" s="51"/>
      <c r="D38" s="27"/>
      <c r="E38"/>
      <c r="F38"/>
    </row>
  </sheetData>
  <sheetProtection selectLockedCells="1"/>
  <dataConsolidate/>
  <mergeCells count="8">
    <mergeCell ref="F20:F21"/>
    <mergeCell ref="A20:A21"/>
    <mergeCell ref="B20:B21"/>
    <mergeCell ref="A34:B34"/>
    <mergeCell ref="A9:B9"/>
    <mergeCell ref="A16:B16"/>
    <mergeCell ref="C20:C21"/>
    <mergeCell ref="E20:E21"/>
  </mergeCells>
  <conditionalFormatting sqref="G16">
    <cfRule type="cellIs" dxfId="14" priority="52" operator="equal">
      <formula>0</formula>
    </cfRule>
    <cfRule type="cellIs" dxfId="13" priority="70" operator="lessThan">
      <formula>100</formula>
    </cfRule>
    <cfRule type="cellIs" dxfId="12" priority="71" operator="greaterThan">
      <formula>100</formula>
    </cfRule>
  </conditionalFormatting>
  <conditionalFormatting sqref="G22 G24:G25 G27:G28">
    <cfRule type="cellIs" dxfId="11" priority="62" operator="greaterThan">
      <formula>110</formula>
    </cfRule>
  </conditionalFormatting>
  <conditionalFormatting sqref="G30">
    <cfRule type="cellIs" dxfId="10" priority="56" operator="greaterThan">
      <formula>100</formula>
    </cfRule>
  </conditionalFormatting>
  <conditionalFormatting sqref="G23">
    <cfRule type="cellIs" dxfId="9" priority="51" operator="greaterThan">
      <formula>110</formula>
    </cfRule>
  </conditionalFormatting>
  <conditionalFormatting sqref="G26">
    <cfRule type="cellIs" dxfId="8" priority="50" operator="greaterThan">
      <formula>110</formula>
    </cfRule>
  </conditionalFormatting>
  <conditionalFormatting sqref="E29:G29">
    <cfRule type="colorScale" priority="10">
      <colorScale>
        <cfvo type="num" val="0"/>
        <cfvo type="num" val="&quot;C11*1,1&quot;"/>
        <color rgb="FFFF7128"/>
        <color theme="5"/>
      </colorScale>
    </cfRule>
    <cfRule type="cellIs" dxfId="7" priority="11" stopIfTrue="1" operator="greaterThan">
      <formula>"C11*110%"</formula>
    </cfRule>
    <cfRule type="cellIs" dxfId="6" priority="12" stopIfTrue="1" operator="greaterThan">
      <formula>D29*1.1</formula>
    </cfRule>
    <cfRule type="cellIs" dxfId="5" priority="13" stopIfTrue="1" operator="greaterThan">
      <formula>D29*1.1</formula>
    </cfRule>
    <cfRule type="cellIs" dxfId="4" priority="14" stopIfTrue="1" operator="greaterThan">
      <formula>"F11*1,1"</formula>
    </cfRule>
  </conditionalFormatting>
  <conditionalFormatting sqref="D29">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C29*1.1</formula>
    </cfRule>
    <cfRule type="cellIs" dxfId="1" priority="8" stopIfTrue="1" operator="greaterThan">
      <formula>C29*1.1</formula>
    </cfRule>
    <cfRule type="cellIs" dxfId="0" priority="9" stopIfTrue="1" operator="greaterThan">
      <formula>"F11*1,1"</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2:D23" xr:uid="{00000000-0002-0000-0200-000000000000}"/>
    <dataValidation type="decimal" operator="equal" allowBlank="1" showInputMessage="1" showErrorMessage="1" errorTitle="Tähelepanu!" error="Tervik peab olema 100%" promptTitle="Tähelepanu!" prompt="Osakaalude summa peab olema 100%" sqref="G16" xr:uid="{00000000-0002-0000-0200-000001000000}">
      <formula1>100</formula1>
    </dataValidation>
    <dataValidation type="decimal" allowBlank="1" showInputMessage="1" showErrorMessage="1" errorTitle="Tähelepanu!" error="AMIF toetuse osakaal ei saa olla suurem kui 75%" promptTitle="Tähelepanu!" prompt="AMIF toetuse osakaal ei saa olla suurem kui 75%" sqref="G11:G15" xr:uid="{00000000-0002-0000-0200-000002000000}">
      <formula1>0</formula1>
      <formula2>75</formula2>
    </dataValidation>
    <dataValidation operator="equal" allowBlank="1" showErrorMessage="1" promptTitle="Tähelepanu!" prompt="AMIF tulu peab võrduma AMIF kuluga." sqref="B10" xr:uid="{00000000-0002-0000-0200-000003000000}"/>
    <dataValidation allowBlank="1" showInputMessage="1" showErrorMessage="1" promptTitle="Tähelepanu!" prompt="Kulud meetmete lõikes kokku peab olema võrdne projekti kulud kokku." sqref="C32" xr:uid="{00000000-0002-0000-0200-000004000000}"/>
    <dataValidation type="list" allowBlank="1" showInputMessage="1" showErrorMessage="1" errorTitle="Tähelepanu!" error="Vali sobiv vastus" promptTitle="Tähelepanu!" prompt="Vali sobiv vastus" sqref="C35:C38" xr:uid="{00000000-0002-0000-0200-000005000000}">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G49"/>
  <sheetViews>
    <sheetView workbookViewId="0">
      <selection activeCell="J44" sqref="J44"/>
    </sheetView>
  </sheetViews>
  <sheetFormatPr defaultColWidth="9.140625" defaultRowHeight="15.75" x14ac:dyDescent="0.25"/>
  <cols>
    <col min="1" max="1" width="9.5703125" style="1" bestFit="1" customWidth="1"/>
    <col min="2" max="2" width="18.28515625" style="1" customWidth="1"/>
    <col min="3" max="3" width="25.5703125" style="1" customWidth="1"/>
    <col min="4" max="4" width="16.7109375" customWidth="1"/>
    <col min="5" max="5" width="15.7109375" customWidth="1"/>
    <col min="6" max="6" width="15.42578125" style="1" customWidth="1"/>
    <col min="7" max="7" width="9.85546875" style="1" bestFit="1" customWidth="1"/>
    <col min="8" max="16384" width="9.140625" style="1"/>
  </cols>
  <sheetData>
    <row r="1" spans="1:7" x14ac:dyDescent="0.25">
      <c r="A1" s="3" t="s">
        <v>163</v>
      </c>
      <c r="B1" s="3"/>
    </row>
    <row r="2" spans="1:7" x14ac:dyDescent="0.25">
      <c r="A2" s="3"/>
      <c r="B2" s="3"/>
    </row>
    <row r="3" spans="1:7" x14ac:dyDescent="0.25">
      <c r="A3" s="74" t="s">
        <v>164</v>
      </c>
    </row>
    <row r="4" spans="1:7" x14ac:dyDescent="0.25">
      <c r="A4" s="4"/>
      <c r="B4" s="162" t="s">
        <v>165</v>
      </c>
      <c r="C4" s="162"/>
      <c r="D4" s="162"/>
      <c r="E4" s="162"/>
      <c r="F4" s="162"/>
      <c r="G4" s="163" t="s">
        <v>12</v>
      </c>
    </row>
    <row r="5" spans="1:7" ht="31.5" x14ac:dyDescent="0.25">
      <c r="A5" s="87" t="s">
        <v>145</v>
      </c>
      <c r="B5" s="6" t="s">
        <v>166</v>
      </c>
      <c r="C5" s="6" t="s">
        <v>167</v>
      </c>
      <c r="D5" s="6" t="s">
        <v>168</v>
      </c>
      <c r="E5" s="6" t="s">
        <v>169</v>
      </c>
      <c r="F5" s="6" t="s">
        <v>170</v>
      </c>
      <c r="G5" s="163"/>
    </row>
    <row r="6" spans="1:7" s="24" customFormat="1" x14ac:dyDescent="0.25">
      <c r="A6" s="75" t="s">
        <v>171</v>
      </c>
      <c r="B6" s="75"/>
      <c r="C6" s="75"/>
      <c r="D6" s="76"/>
      <c r="E6" s="76"/>
      <c r="F6" s="75"/>
      <c r="G6" s="77"/>
    </row>
    <row r="7" spans="1:7" s="24" customFormat="1" x14ac:dyDescent="0.25">
      <c r="A7" s="75" t="s">
        <v>172</v>
      </c>
      <c r="B7" s="75"/>
      <c r="C7" s="75"/>
      <c r="D7" s="76"/>
      <c r="E7" s="76"/>
      <c r="F7" s="75"/>
      <c r="G7" s="77"/>
    </row>
    <row r="8" spans="1:7" s="24" customFormat="1" x14ac:dyDescent="0.25">
      <c r="A8" s="78" t="s">
        <v>173</v>
      </c>
      <c r="B8" s="75" t="s">
        <v>174</v>
      </c>
      <c r="C8" s="75" t="s">
        <v>175</v>
      </c>
      <c r="D8" s="79" t="s">
        <v>176</v>
      </c>
      <c r="E8" s="76">
        <v>42425</v>
      </c>
      <c r="F8" s="75" t="s">
        <v>177</v>
      </c>
      <c r="G8" s="77"/>
    </row>
    <row r="9" spans="1:7" s="24" customFormat="1" ht="63" x14ac:dyDescent="0.25">
      <c r="A9" s="75" t="s">
        <v>178</v>
      </c>
      <c r="B9" s="75" t="s">
        <v>179</v>
      </c>
      <c r="C9" s="75" t="s">
        <v>175</v>
      </c>
      <c r="D9" s="79" t="s">
        <v>176</v>
      </c>
      <c r="E9" s="76">
        <v>42425</v>
      </c>
      <c r="F9" s="80" t="s">
        <v>180</v>
      </c>
      <c r="G9" s="77"/>
    </row>
    <row r="10" spans="1:7" s="24" customFormat="1" x14ac:dyDescent="0.25">
      <c r="A10" s="75" t="s">
        <v>181</v>
      </c>
      <c r="B10" s="75"/>
      <c r="C10" s="75"/>
      <c r="D10" s="79"/>
      <c r="E10" s="76"/>
      <c r="F10" s="80"/>
      <c r="G10" s="77"/>
    </row>
    <row r="11" spans="1:7" s="24" customFormat="1" x14ac:dyDescent="0.25">
      <c r="A11" s="75" t="s">
        <v>182</v>
      </c>
      <c r="B11" s="75" t="s">
        <v>179</v>
      </c>
      <c r="C11" s="75" t="s">
        <v>175</v>
      </c>
      <c r="D11" s="79" t="s">
        <v>176</v>
      </c>
      <c r="E11" s="76">
        <v>42425</v>
      </c>
      <c r="F11" s="75" t="s">
        <v>177</v>
      </c>
      <c r="G11" s="77"/>
    </row>
    <row r="12" spans="1:7" s="24" customFormat="1" ht="63" x14ac:dyDescent="0.25">
      <c r="A12" s="75" t="s">
        <v>183</v>
      </c>
      <c r="B12" s="75" t="s">
        <v>179</v>
      </c>
      <c r="C12" s="75" t="s">
        <v>175</v>
      </c>
      <c r="D12" s="79" t="s">
        <v>176</v>
      </c>
      <c r="E12" s="76">
        <v>42425</v>
      </c>
      <c r="F12" s="80" t="s">
        <v>180</v>
      </c>
      <c r="G12" s="77"/>
    </row>
    <row r="13" spans="1:7" s="24" customFormat="1" x14ac:dyDescent="0.25">
      <c r="A13" s="22"/>
      <c r="B13" s="22"/>
      <c r="C13" s="22"/>
      <c r="D13" s="23"/>
      <c r="E13" s="22"/>
      <c r="F13" s="22"/>
      <c r="G13" s="56"/>
    </row>
    <row r="14" spans="1:7" s="24" customFormat="1" x14ac:dyDescent="0.25">
      <c r="A14" s="22"/>
      <c r="B14" s="22"/>
      <c r="C14" s="22"/>
      <c r="D14" s="23"/>
      <c r="E14" s="22"/>
      <c r="F14" s="22"/>
      <c r="G14" s="56"/>
    </row>
    <row r="15" spans="1:7" s="24" customFormat="1" x14ac:dyDescent="0.25">
      <c r="A15" s="22"/>
      <c r="B15" s="22"/>
      <c r="C15" s="22"/>
      <c r="D15" s="23"/>
      <c r="E15" s="22"/>
      <c r="F15" s="22"/>
      <c r="G15" s="56"/>
    </row>
    <row r="16" spans="1:7" s="24" customFormat="1" x14ac:dyDescent="0.25">
      <c r="A16" s="22"/>
      <c r="B16" s="22"/>
      <c r="C16" s="22"/>
      <c r="D16" s="23"/>
      <c r="E16" s="22"/>
      <c r="F16" s="22"/>
      <c r="G16" s="56"/>
    </row>
    <row r="17" spans="1:7" s="24" customFormat="1" x14ac:dyDescent="0.25">
      <c r="A17" s="22"/>
      <c r="B17" s="22"/>
      <c r="C17" s="22"/>
      <c r="D17" s="23"/>
      <c r="E17" s="22"/>
      <c r="F17" s="22"/>
      <c r="G17" s="56"/>
    </row>
    <row r="18" spans="1:7" s="24" customFormat="1" x14ac:dyDescent="0.25">
      <c r="A18" s="22"/>
      <c r="B18" s="22"/>
      <c r="C18" s="22"/>
      <c r="D18" s="23"/>
      <c r="E18" s="22"/>
      <c r="F18" s="22"/>
      <c r="G18" s="56"/>
    </row>
    <row r="19" spans="1:7" s="24" customFormat="1" x14ac:dyDescent="0.25">
      <c r="A19" s="22"/>
      <c r="B19" s="22"/>
      <c r="C19" s="22"/>
      <c r="D19" s="23"/>
      <c r="E19" s="22"/>
      <c r="F19" s="22"/>
      <c r="G19" s="56"/>
    </row>
    <row r="20" spans="1:7" s="24" customFormat="1" x14ac:dyDescent="0.25">
      <c r="A20" s="22"/>
      <c r="B20" s="22"/>
      <c r="C20" s="22"/>
      <c r="D20" s="23"/>
      <c r="E20" s="22"/>
      <c r="F20" s="22"/>
      <c r="G20" s="56"/>
    </row>
    <row r="21" spans="1:7" s="24" customFormat="1" x14ac:dyDescent="0.25">
      <c r="A21" s="22"/>
      <c r="B21" s="22"/>
      <c r="C21" s="22"/>
      <c r="D21" s="23"/>
      <c r="E21" s="22"/>
      <c r="F21" s="22"/>
      <c r="G21" s="56"/>
    </row>
    <row r="22" spans="1:7" s="24" customFormat="1" x14ac:dyDescent="0.25">
      <c r="A22" s="22"/>
      <c r="B22" s="22"/>
      <c r="C22" s="22"/>
      <c r="D22" s="23"/>
      <c r="E22" s="22"/>
      <c r="F22" s="22"/>
      <c r="G22" s="56"/>
    </row>
    <row r="23" spans="1:7" s="24" customFormat="1" x14ac:dyDescent="0.25">
      <c r="A23" s="22"/>
      <c r="B23" s="22"/>
      <c r="C23" s="22"/>
      <c r="D23" s="23"/>
      <c r="E23" s="22"/>
      <c r="F23" s="22"/>
      <c r="G23" s="56"/>
    </row>
    <row r="24" spans="1:7" s="24" customFormat="1" x14ac:dyDescent="0.25">
      <c r="A24" s="22"/>
      <c r="B24" s="22"/>
      <c r="C24" s="22"/>
      <c r="D24" s="23"/>
      <c r="E24" s="22"/>
      <c r="F24" s="22"/>
      <c r="G24" s="56"/>
    </row>
    <row r="25" spans="1:7" s="24" customFormat="1" x14ac:dyDescent="0.25">
      <c r="A25" s="22"/>
      <c r="B25" s="22"/>
      <c r="C25" s="22"/>
      <c r="D25" s="23"/>
      <c r="E25" s="22"/>
      <c r="F25" s="22"/>
      <c r="G25" s="56"/>
    </row>
    <row r="26" spans="1:7" s="24" customFormat="1" x14ac:dyDescent="0.25">
      <c r="A26" s="22"/>
      <c r="B26" s="22"/>
      <c r="C26" s="22"/>
      <c r="D26" s="23"/>
      <c r="E26" s="22"/>
      <c r="F26" s="22"/>
      <c r="G26" s="56"/>
    </row>
    <row r="27" spans="1:7" s="24" customFormat="1" x14ac:dyDescent="0.25">
      <c r="A27" s="22"/>
      <c r="B27" s="22"/>
      <c r="C27" s="22"/>
      <c r="D27" s="23"/>
      <c r="E27" s="23"/>
      <c r="F27" s="22"/>
      <c r="G27" s="56"/>
    </row>
    <row r="28" spans="1:7" s="24" customFormat="1" x14ac:dyDescent="0.25">
      <c r="A28" s="22"/>
      <c r="B28" s="22"/>
      <c r="C28" s="22"/>
      <c r="D28" s="23"/>
      <c r="E28" s="23"/>
      <c r="F28" s="22"/>
      <c r="G28" s="56"/>
    </row>
    <row r="29" spans="1:7" x14ac:dyDescent="0.25">
      <c r="A29" s="164" t="s">
        <v>184</v>
      </c>
      <c r="B29" s="165"/>
      <c r="C29" s="165"/>
      <c r="D29" s="165"/>
      <c r="E29" s="165"/>
      <c r="F29" s="166"/>
      <c r="G29" s="63">
        <f>SUM(G6:G28)</f>
        <v>0</v>
      </c>
    </row>
    <row r="30" spans="1:7" s="24" customFormat="1" x14ac:dyDescent="0.25">
      <c r="A30" s="22"/>
      <c r="B30" s="22"/>
      <c r="C30" s="22"/>
      <c r="D30" s="23"/>
      <c r="E30" s="23"/>
      <c r="F30" s="22"/>
      <c r="G30" s="56"/>
    </row>
    <row r="31" spans="1:7" s="24" customFormat="1" x14ac:dyDescent="0.25">
      <c r="A31" s="22"/>
      <c r="B31" s="22"/>
      <c r="C31" s="22"/>
      <c r="D31" s="23"/>
      <c r="E31" s="22"/>
      <c r="F31" s="22"/>
      <c r="G31" s="56"/>
    </row>
    <row r="32" spans="1:7" s="24" customFormat="1" x14ac:dyDescent="0.25">
      <c r="A32" s="22"/>
      <c r="B32" s="22"/>
      <c r="C32" s="22"/>
      <c r="D32" s="23"/>
      <c r="E32" s="22"/>
      <c r="F32" s="22"/>
      <c r="G32" s="56"/>
    </row>
    <row r="33" spans="1:7" s="24" customFormat="1" x14ac:dyDescent="0.25">
      <c r="A33" s="22"/>
      <c r="B33" s="22"/>
      <c r="C33" s="22"/>
      <c r="D33" s="23"/>
      <c r="E33" s="23"/>
      <c r="F33" s="22"/>
      <c r="G33" s="56"/>
    </row>
    <row r="34" spans="1:7" s="24" customFormat="1" x14ac:dyDescent="0.25">
      <c r="A34" s="22"/>
      <c r="B34" s="22"/>
      <c r="C34" s="22"/>
      <c r="D34" s="23"/>
      <c r="E34" s="22"/>
      <c r="F34" s="22"/>
      <c r="G34" s="56"/>
    </row>
    <row r="35" spans="1:7" s="24" customFormat="1" x14ac:dyDescent="0.25">
      <c r="A35" s="22"/>
      <c r="B35" s="22"/>
      <c r="C35" s="22"/>
      <c r="D35" s="23"/>
      <c r="E35" s="22"/>
      <c r="F35" s="22"/>
      <c r="G35" s="56"/>
    </row>
    <row r="36" spans="1:7" s="24" customFormat="1" x14ac:dyDescent="0.25">
      <c r="A36" s="22"/>
      <c r="B36" s="22"/>
      <c r="C36" s="22"/>
      <c r="D36" s="23"/>
      <c r="E36" s="22"/>
      <c r="F36" s="22"/>
      <c r="G36" s="56"/>
    </row>
    <row r="37" spans="1:7" s="24" customFormat="1" x14ac:dyDescent="0.25">
      <c r="A37" s="22"/>
      <c r="B37" s="22"/>
      <c r="C37" s="22"/>
      <c r="D37" s="23"/>
      <c r="E37" s="22"/>
      <c r="F37" s="22"/>
      <c r="G37" s="56"/>
    </row>
    <row r="38" spans="1:7" s="24" customFormat="1" x14ac:dyDescent="0.25">
      <c r="A38" s="22"/>
      <c r="B38" s="22"/>
      <c r="C38" s="22"/>
      <c r="D38" s="23"/>
      <c r="E38" s="22"/>
      <c r="F38" s="22"/>
      <c r="G38" s="56"/>
    </row>
    <row r="39" spans="1:7" s="24" customFormat="1" x14ac:dyDescent="0.25">
      <c r="A39" s="22"/>
      <c r="B39" s="22"/>
      <c r="C39" s="22"/>
      <c r="D39" s="23"/>
      <c r="E39" s="22"/>
      <c r="F39" s="22"/>
      <c r="G39" s="56"/>
    </row>
    <row r="40" spans="1:7" s="24" customFormat="1" x14ac:dyDescent="0.25">
      <c r="A40" s="22"/>
      <c r="B40" s="22"/>
      <c r="C40" s="22"/>
      <c r="D40" s="23"/>
      <c r="E40" s="22"/>
      <c r="F40" s="22"/>
      <c r="G40" s="56"/>
    </row>
    <row r="41" spans="1:7" s="24" customFormat="1" x14ac:dyDescent="0.25">
      <c r="A41" s="22"/>
      <c r="B41" s="22"/>
      <c r="C41" s="22"/>
      <c r="D41" s="23"/>
      <c r="E41" s="22"/>
      <c r="F41" s="22"/>
      <c r="G41" s="56"/>
    </row>
    <row r="42" spans="1:7" s="24" customFormat="1" x14ac:dyDescent="0.25">
      <c r="A42" s="22"/>
      <c r="B42" s="22"/>
      <c r="C42" s="22"/>
      <c r="D42" s="23"/>
      <c r="E42" s="22"/>
      <c r="F42" s="22"/>
      <c r="G42" s="56"/>
    </row>
    <row r="43" spans="1:7" s="24" customFormat="1" x14ac:dyDescent="0.25">
      <c r="A43" s="22"/>
      <c r="B43" s="22"/>
      <c r="C43" s="22"/>
      <c r="D43" s="23"/>
      <c r="E43" s="22"/>
      <c r="F43" s="22"/>
      <c r="G43" s="56"/>
    </row>
    <row r="44" spans="1:7" s="24" customFormat="1" x14ac:dyDescent="0.25">
      <c r="A44" s="22"/>
      <c r="B44" s="22"/>
      <c r="C44" s="22"/>
      <c r="D44" s="23"/>
      <c r="E44" s="22"/>
      <c r="F44" s="22"/>
      <c r="G44" s="56"/>
    </row>
    <row r="45" spans="1:7" s="24" customFormat="1" x14ac:dyDescent="0.25">
      <c r="A45" s="22"/>
      <c r="B45" s="22"/>
      <c r="C45" s="22"/>
      <c r="D45" s="23"/>
      <c r="E45" s="22"/>
      <c r="F45" s="22"/>
      <c r="G45" s="56"/>
    </row>
    <row r="46" spans="1:7" s="24" customFormat="1" x14ac:dyDescent="0.25">
      <c r="A46" s="22"/>
      <c r="B46" s="22"/>
      <c r="C46" s="22"/>
      <c r="D46" s="23"/>
      <c r="E46" s="22"/>
      <c r="F46" s="22"/>
      <c r="G46" s="56"/>
    </row>
    <row r="47" spans="1:7" s="24" customFormat="1" x14ac:dyDescent="0.25">
      <c r="A47" s="22"/>
      <c r="B47" s="22"/>
      <c r="C47" s="22"/>
      <c r="D47" s="23"/>
      <c r="E47" s="23"/>
      <c r="F47" s="22"/>
      <c r="G47" s="56"/>
    </row>
    <row r="48" spans="1:7" x14ac:dyDescent="0.25">
      <c r="A48" s="164" t="s">
        <v>184</v>
      </c>
      <c r="B48" s="165"/>
      <c r="C48" s="165"/>
      <c r="D48" s="165"/>
      <c r="E48" s="165"/>
      <c r="F48" s="166"/>
      <c r="G48" s="63">
        <f>SUM(G30:G47)</f>
        <v>0</v>
      </c>
    </row>
    <row r="49" spans="1:7" x14ac:dyDescent="0.25">
      <c r="A49" s="160" t="s">
        <v>185</v>
      </c>
      <c r="B49" s="160"/>
      <c r="C49" s="161"/>
      <c r="D49" s="4"/>
      <c r="E49" s="4"/>
      <c r="F49" s="4"/>
      <c r="G49" s="63">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G41"/>
  <sheetViews>
    <sheetView workbookViewId="0">
      <selection activeCell="J24" sqref="J24"/>
    </sheetView>
  </sheetViews>
  <sheetFormatPr defaultColWidth="9.140625" defaultRowHeight="15.75" x14ac:dyDescent="0.25"/>
  <cols>
    <col min="1" max="1" width="9.140625" style="1"/>
    <col min="2" max="2" width="18.28515625" style="1" customWidth="1"/>
    <col min="3" max="3" width="13.85546875" style="1" customWidth="1"/>
    <col min="4" max="4" width="9.7109375" customWidth="1"/>
    <col min="5" max="5" width="15.7109375" customWidth="1"/>
    <col min="6" max="6" width="37.7109375" style="1" customWidth="1"/>
    <col min="7" max="16384" width="9.140625" style="1"/>
  </cols>
  <sheetData>
    <row r="1" spans="1:7" x14ac:dyDescent="0.25">
      <c r="A1" s="3" t="s">
        <v>186</v>
      </c>
      <c r="B1" s="3"/>
    </row>
    <row r="2" spans="1:7" x14ac:dyDescent="0.25">
      <c r="A2" s="74" t="s">
        <v>187</v>
      </c>
    </row>
    <row r="3" spans="1:7" x14ac:dyDescent="0.25">
      <c r="A3" s="4"/>
      <c r="B3" s="162" t="s">
        <v>165</v>
      </c>
      <c r="C3" s="162"/>
      <c r="D3" s="162"/>
      <c r="E3" s="162"/>
      <c r="F3" s="162"/>
      <c r="G3" s="163" t="s">
        <v>12</v>
      </c>
    </row>
    <row r="4" spans="1:7" ht="47.25" x14ac:dyDescent="0.25">
      <c r="A4" s="87" t="s">
        <v>145</v>
      </c>
      <c r="B4" s="6" t="s">
        <v>166</v>
      </c>
      <c r="C4" s="6" t="s">
        <v>167</v>
      </c>
      <c r="D4" s="6" t="s">
        <v>168</v>
      </c>
      <c r="E4" s="6" t="s">
        <v>169</v>
      </c>
      <c r="F4" s="6" t="s">
        <v>170</v>
      </c>
      <c r="G4" s="163"/>
    </row>
    <row r="5" spans="1:7" s="24" customFormat="1" x14ac:dyDescent="0.25">
      <c r="A5" s="75" t="s">
        <v>171</v>
      </c>
      <c r="B5" s="75"/>
      <c r="C5" s="75"/>
      <c r="D5" s="76"/>
      <c r="E5" s="76"/>
      <c r="F5" s="75"/>
      <c r="G5" s="56"/>
    </row>
    <row r="6" spans="1:7" s="24" customFormat="1" x14ac:dyDescent="0.25">
      <c r="A6" s="75" t="s">
        <v>188</v>
      </c>
      <c r="B6" s="75"/>
      <c r="C6" s="75"/>
      <c r="D6" s="76"/>
      <c r="E6" s="76"/>
      <c r="F6" s="75"/>
      <c r="G6" s="56"/>
    </row>
    <row r="7" spans="1:7" s="24" customFormat="1" ht="47.25" x14ac:dyDescent="0.25">
      <c r="A7" s="78" t="s">
        <v>173</v>
      </c>
      <c r="B7" s="75" t="s">
        <v>189</v>
      </c>
      <c r="C7" s="75" t="s">
        <v>190</v>
      </c>
      <c r="D7" s="79" t="s">
        <v>191</v>
      </c>
      <c r="E7" s="76">
        <v>43156</v>
      </c>
      <c r="F7" s="80" t="s">
        <v>192</v>
      </c>
      <c r="G7" s="99"/>
    </row>
    <row r="8" spans="1:7" s="24" customFormat="1" x14ac:dyDescent="0.25">
      <c r="A8" s="22"/>
      <c r="B8" s="22"/>
      <c r="C8" s="22"/>
      <c r="D8" s="22"/>
      <c r="E8" s="22"/>
      <c r="F8" s="22"/>
      <c r="G8" s="56"/>
    </row>
    <row r="9" spans="1:7" s="24" customFormat="1" x14ac:dyDescent="0.25">
      <c r="A9" s="22"/>
      <c r="B9" s="22"/>
      <c r="C9" s="22"/>
      <c r="D9" s="22"/>
      <c r="E9" s="22"/>
      <c r="F9" s="22"/>
      <c r="G9" s="56"/>
    </row>
    <row r="10" spans="1:7" s="24" customFormat="1" x14ac:dyDescent="0.25">
      <c r="A10" s="22"/>
      <c r="B10" s="22"/>
      <c r="C10" s="22"/>
      <c r="D10" s="22"/>
      <c r="E10" s="22"/>
      <c r="F10" s="22"/>
      <c r="G10" s="56"/>
    </row>
    <row r="11" spans="1:7" s="24" customFormat="1" x14ac:dyDescent="0.25">
      <c r="A11" s="22"/>
      <c r="B11" s="22"/>
      <c r="C11" s="22"/>
      <c r="D11" s="22"/>
      <c r="E11" s="22"/>
      <c r="F11" s="22"/>
      <c r="G11" s="56"/>
    </row>
    <row r="12" spans="1:7" s="24" customFormat="1" x14ac:dyDescent="0.25">
      <c r="A12" s="22"/>
      <c r="B12" s="22"/>
      <c r="C12" s="22"/>
      <c r="D12" s="22"/>
      <c r="E12" s="22"/>
      <c r="F12" s="22"/>
      <c r="G12" s="56"/>
    </row>
    <row r="13" spans="1:7" s="24" customFormat="1" x14ac:dyDescent="0.25">
      <c r="A13" s="22"/>
      <c r="B13" s="22"/>
      <c r="C13" s="22"/>
      <c r="D13" s="22"/>
      <c r="E13" s="22"/>
      <c r="F13" s="22"/>
      <c r="G13" s="56"/>
    </row>
    <row r="14" spans="1:7" s="24" customFormat="1" x14ac:dyDescent="0.25">
      <c r="A14" s="22"/>
      <c r="B14" s="22"/>
      <c r="C14" s="22"/>
      <c r="D14" s="22"/>
      <c r="E14" s="22"/>
      <c r="F14" s="22"/>
      <c r="G14" s="56"/>
    </row>
    <row r="15" spans="1:7" s="24" customFormat="1" x14ac:dyDescent="0.25">
      <c r="A15" s="22"/>
      <c r="B15" s="22"/>
      <c r="C15" s="22"/>
      <c r="D15" s="22"/>
      <c r="E15" s="22"/>
      <c r="F15" s="22"/>
      <c r="G15" s="56"/>
    </row>
    <row r="16" spans="1:7" s="24" customFormat="1" x14ac:dyDescent="0.25">
      <c r="A16" s="22"/>
      <c r="B16" s="22"/>
      <c r="C16" s="22"/>
      <c r="D16" s="22"/>
      <c r="E16" s="22"/>
      <c r="F16" s="22"/>
      <c r="G16" s="56"/>
    </row>
    <row r="17" spans="1:7" s="24" customFormat="1" x14ac:dyDescent="0.25">
      <c r="A17" s="22"/>
      <c r="B17" s="22"/>
      <c r="C17" s="22"/>
      <c r="D17" s="22"/>
      <c r="E17" s="22"/>
      <c r="F17" s="22"/>
      <c r="G17" s="56"/>
    </row>
    <row r="18" spans="1:7" s="24" customFormat="1" x14ac:dyDescent="0.25">
      <c r="A18" s="22"/>
      <c r="B18" s="22"/>
      <c r="C18" s="22"/>
      <c r="D18" s="22"/>
      <c r="E18" s="22"/>
      <c r="F18" s="22"/>
      <c r="G18" s="56"/>
    </row>
    <row r="19" spans="1:7" s="24" customFormat="1" x14ac:dyDescent="0.25">
      <c r="A19" s="22"/>
      <c r="B19" s="22"/>
      <c r="C19" s="22"/>
      <c r="D19" s="22"/>
      <c r="E19" s="22"/>
      <c r="F19" s="22"/>
      <c r="G19" s="56"/>
    </row>
    <row r="20" spans="1:7" s="24" customFormat="1" x14ac:dyDescent="0.25">
      <c r="A20" s="22"/>
      <c r="B20" s="22"/>
      <c r="C20" s="22"/>
      <c r="D20" s="22"/>
      <c r="E20" s="22"/>
      <c r="F20" s="22"/>
      <c r="G20" s="56"/>
    </row>
    <row r="21" spans="1:7" s="24" customFormat="1" x14ac:dyDescent="0.25">
      <c r="A21" s="22"/>
      <c r="B21" s="22"/>
      <c r="C21" s="22"/>
      <c r="D21" s="22"/>
      <c r="E21" s="23"/>
      <c r="F21" s="22"/>
      <c r="G21" s="56"/>
    </row>
    <row r="22" spans="1:7" x14ac:dyDescent="0.25">
      <c r="A22" s="164" t="s">
        <v>184</v>
      </c>
      <c r="B22" s="165"/>
      <c r="C22" s="165"/>
      <c r="D22" s="165"/>
      <c r="E22" s="165"/>
      <c r="F22" s="166"/>
      <c r="G22" s="63">
        <f>SUM(G5:G21)</f>
        <v>0</v>
      </c>
    </row>
    <row r="23" spans="1:7" s="24" customFormat="1" x14ac:dyDescent="0.25">
      <c r="A23" s="22"/>
      <c r="B23" s="22"/>
      <c r="C23" s="22"/>
      <c r="D23" s="22"/>
      <c r="E23" s="23"/>
      <c r="F23" s="22"/>
      <c r="G23" s="56"/>
    </row>
    <row r="24" spans="1:7" s="24" customFormat="1" x14ac:dyDescent="0.25">
      <c r="A24" s="22"/>
      <c r="B24" s="22"/>
      <c r="C24" s="22"/>
      <c r="D24" s="22"/>
      <c r="E24" s="22"/>
      <c r="F24" s="22"/>
      <c r="G24" s="56"/>
    </row>
    <row r="25" spans="1:7" s="24" customFormat="1" x14ac:dyDescent="0.25">
      <c r="A25" s="22"/>
      <c r="B25" s="22"/>
      <c r="C25" s="22"/>
      <c r="D25" s="22"/>
      <c r="E25" s="22"/>
      <c r="F25" s="22"/>
      <c r="G25" s="56"/>
    </row>
    <row r="26" spans="1:7" s="24" customFormat="1" x14ac:dyDescent="0.25">
      <c r="A26" s="22"/>
      <c r="B26" s="22"/>
      <c r="C26" s="22"/>
      <c r="D26" s="22"/>
      <c r="E26" s="22"/>
      <c r="F26" s="22"/>
      <c r="G26" s="56"/>
    </row>
    <row r="27" spans="1:7" s="24" customFormat="1" x14ac:dyDescent="0.25">
      <c r="A27" s="22"/>
      <c r="B27" s="22"/>
      <c r="C27" s="22"/>
      <c r="D27" s="22"/>
      <c r="E27" s="22"/>
      <c r="F27" s="22"/>
      <c r="G27" s="56"/>
    </row>
    <row r="28" spans="1:7" s="24" customFormat="1" x14ac:dyDescent="0.25">
      <c r="A28" s="22"/>
      <c r="B28" s="22"/>
      <c r="C28" s="22"/>
      <c r="D28" s="22"/>
      <c r="E28" s="22"/>
      <c r="F28" s="22"/>
      <c r="G28" s="56"/>
    </row>
    <row r="29" spans="1:7" s="24" customFormat="1" x14ac:dyDescent="0.25">
      <c r="A29" s="22"/>
      <c r="B29" s="22"/>
      <c r="C29" s="22"/>
      <c r="D29" s="22"/>
      <c r="E29" s="22"/>
      <c r="F29" s="22"/>
      <c r="G29" s="56"/>
    </row>
    <row r="30" spans="1:7" s="24" customFormat="1" x14ac:dyDescent="0.25">
      <c r="A30" s="22"/>
      <c r="B30" s="22"/>
      <c r="C30" s="22"/>
      <c r="D30" s="22"/>
      <c r="E30" s="22"/>
      <c r="F30" s="22"/>
      <c r="G30" s="56"/>
    </row>
    <row r="31" spans="1:7" s="24" customFormat="1" x14ac:dyDescent="0.25">
      <c r="A31" s="22"/>
      <c r="B31" s="22"/>
      <c r="C31" s="22"/>
      <c r="D31" s="22"/>
      <c r="E31" s="22"/>
      <c r="F31" s="22"/>
      <c r="G31" s="56"/>
    </row>
    <row r="32" spans="1:7" s="24" customFormat="1" x14ac:dyDescent="0.25">
      <c r="A32" s="22"/>
      <c r="B32" s="22"/>
      <c r="C32" s="22"/>
      <c r="D32" s="22"/>
      <c r="E32" s="22"/>
      <c r="F32" s="22"/>
      <c r="G32" s="56"/>
    </row>
    <row r="33" spans="1:7" s="24" customFormat="1" x14ac:dyDescent="0.25">
      <c r="A33" s="22"/>
      <c r="B33" s="22"/>
      <c r="C33" s="22"/>
      <c r="D33" s="22"/>
      <c r="E33" s="22"/>
      <c r="F33" s="22"/>
      <c r="G33" s="56"/>
    </row>
    <row r="34" spans="1:7" s="24" customFormat="1" x14ac:dyDescent="0.25">
      <c r="A34" s="22"/>
      <c r="B34" s="22"/>
      <c r="C34" s="22"/>
      <c r="D34" s="22"/>
      <c r="E34" s="22"/>
      <c r="F34" s="22"/>
      <c r="G34" s="56"/>
    </row>
    <row r="35" spans="1:7" s="24" customFormat="1" x14ac:dyDescent="0.25">
      <c r="A35" s="22"/>
      <c r="B35" s="22"/>
      <c r="C35" s="22"/>
      <c r="D35" s="22"/>
      <c r="E35" s="22"/>
      <c r="F35" s="22"/>
      <c r="G35" s="56"/>
    </row>
    <row r="36" spans="1:7" s="24" customFormat="1" x14ac:dyDescent="0.25">
      <c r="A36" s="22"/>
      <c r="B36" s="22"/>
      <c r="C36" s="22"/>
      <c r="D36" s="22"/>
      <c r="E36" s="22"/>
      <c r="F36" s="22"/>
      <c r="G36" s="56"/>
    </row>
    <row r="37" spans="1:7" s="24" customFormat="1" x14ac:dyDescent="0.25">
      <c r="A37" s="22"/>
      <c r="B37" s="22"/>
      <c r="C37" s="22"/>
      <c r="D37" s="22"/>
      <c r="E37" s="22"/>
      <c r="F37" s="22"/>
      <c r="G37" s="56"/>
    </row>
    <row r="38" spans="1:7" s="24" customFormat="1" x14ac:dyDescent="0.25">
      <c r="A38" s="22"/>
      <c r="B38" s="22"/>
      <c r="C38" s="22"/>
      <c r="D38" s="22"/>
      <c r="E38" s="22"/>
      <c r="F38" s="22"/>
      <c r="G38" s="56"/>
    </row>
    <row r="39" spans="1:7" s="24" customFormat="1" x14ac:dyDescent="0.25">
      <c r="A39" s="22"/>
      <c r="B39" s="22"/>
      <c r="C39" s="22"/>
      <c r="D39" s="22"/>
      <c r="E39" s="23"/>
      <c r="F39" s="22"/>
      <c r="G39" s="56"/>
    </row>
    <row r="40" spans="1:7" x14ac:dyDescent="0.25">
      <c r="A40" s="164" t="s">
        <v>184</v>
      </c>
      <c r="B40" s="165"/>
      <c r="C40" s="165"/>
      <c r="D40" s="165"/>
      <c r="E40" s="165"/>
      <c r="F40" s="166"/>
      <c r="G40" s="63">
        <f>SUM(G23:G39)</f>
        <v>0</v>
      </c>
    </row>
    <row r="41" spans="1:7" x14ac:dyDescent="0.25">
      <c r="A41" s="160" t="s">
        <v>193</v>
      </c>
      <c r="B41" s="160"/>
      <c r="C41" s="161"/>
      <c r="D41" s="4"/>
      <c r="E41" s="4"/>
      <c r="F41" s="4"/>
      <c r="G41" s="63">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G41"/>
  <sheetViews>
    <sheetView zoomScaleNormal="100" workbookViewId="0">
      <selection activeCell="J37" sqref="J37"/>
    </sheetView>
  </sheetViews>
  <sheetFormatPr defaultColWidth="9.140625" defaultRowHeight="15.75" x14ac:dyDescent="0.25"/>
  <cols>
    <col min="1" max="1" width="9.140625" style="1"/>
    <col min="2" max="2" width="18.28515625" style="1" customWidth="1"/>
    <col min="3" max="3" width="25.5703125" style="1" customWidth="1"/>
    <col min="4" max="4" width="16.7109375" customWidth="1"/>
    <col min="5" max="5" width="15.7109375" customWidth="1"/>
    <col min="6" max="6" width="15.42578125" style="1" customWidth="1"/>
    <col min="7" max="16384" width="9.140625" style="1"/>
  </cols>
  <sheetData>
    <row r="1" spans="1:7" x14ac:dyDescent="0.25">
      <c r="A1" s="3" t="s">
        <v>194</v>
      </c>
      <c r="B1" s="3"/>
    </row>
    <row r="2" spans="1:7" x14ac:dyDescent="0.25">
      <c r="A2" s="74" t="s">
        <v>187</v>
      </c>
    </row>
    <row r="3" spans="1:7" x14ac:dyDescent="0.25">
      <c r="A3" s="4"/>
      <c r="B3" s="162" t="s">
        <v>165</v>
      </c>
      <c r="C3" s="162"/>
      <c r="D3" s="162"/>
      <c r="E3" s="162"/>
      <c r="F3" s="162"/>
      <c r="G3" s="163" t="s">
        <v>12</v>
      </c>
    </row>
    <row r="4" spans="1:7" ht="31.5" x14ac:dyDescent="0.25">
      <c r="A4" s="87" t="s">
        <v>145</v>
      </c>
      <c r="B4" s="6" t="s">
        <v>166</v>
      </c>
      <c r="C4" s="6" t="s">
        <v>167</v>
      </c>
      <c r="D4" s="6" t="s">
        <v>168</v>
      </c>
      <c r="E4" s="6" t="s">
        <v>169</v>
      </c>
      <c r="F4" s="6" t="s">
        <v>170</v>
      </c>
      <c r="G4" s="163"/>
    </row>
    <row r="5" spans="1:7" s="24" customFormat="1" x14ac:dyDescent="0.25">
      <c r="A5" s="22"/>
      <c r="B5" s="22"/>
      <c r="C5" s="22"/>
      <c r="D5" s="22"/>
      <c r="E5" s="23"/>
      <c r="F5" s="22"/>
      <c r="G5" s="56"/>
    </row>
    <row r="6" spans="1:7" s="24" customFormat="1" x14ac:dyDescent="0.25">
      <c r="A6" s="22"/>
      <c r="B6" s="22"/>
      <c r="C6" s="22"/>
      <c r="D6" s="22"/>
      <c r="E6" s="23"/>
      <c r="F6" s="22"/>
      <c r="G6" s="56"/>
    </row>
    <row r="7" spans="1:7" s="24" customFormat="1" x14ac:dyDescent="0.25">
      <c r="A7" s="22"/>
      <c r="B7" s="22"/>
      <c r="C7" s="22"/>
      <c r="D7" s="22"/>
      <c r="E7" s="23"/>
      <c r="F7" s="22"/>
      <c r="G7" s="56"/>
    </row>
    <row r="8" spans="1:7" s="24" customFormat="1" x14ac:dyDescent="0.25">
      <c r="A8" s="22"/>
      <c r="B8" s="22"/>
      <c r="C8" s="22"/>
      <c r="D8" s="22"/>
      <c r="E8" s="23"/>
      <c r="F8" s="22"/>
      <c r="G8" s="56"/>
    </row>
    <row r="9" spans="1:7" s="24" customFormat="1" x14ac:dyDescent="0.25">
      <c r="A9" s="22"/>
      <c r="B9" s="22"/>
      <c r="C9" s="22"/>
      <c r="D9" s="22"/>
      <c r="E9" s="23"/>
      <c r="F9" s="22"/>
      <c r="G9" s="56"/>
    </row>
    <row r="10" spans="1:7" s="24" customFormat="1" x14ac:dyDescent="0.25">
      <c r="A10" s="22"/>
      <c r="B10" s="22"/>
      <c r="C10" s="22"/>
      <c r="D10" s="22"/>
      <c r="E10" s="23"/>
      <c r="F10" s="22"/>
      <c r="G10" s="56"/>
    </row>
    <row r="11" spans="1:7" s="24" customFormat="1" x14ac:dyDescent="0.25">
      <c r="A11" s="22"/>
      <c r="B11" s="22"/>
      <c r="C11" s="22"/>
      <c r="D11" s="22"/>
      <c r="E11" s="23"/>
      <c r="F11" s="22"/>
      <c r="G11" s="56"/>
    </row>
    <row r="12" spans="1:7" s="24" customFormat="1" x14ac:dyDescent="0.25">
      <c r="A12" s="22"/>
      <c r="B12" s="22"/>
      <c r="C12" s="22"/>
      <c r="D12" s="22"/>
      <c r="E12" s="23"/>
      <c r="F12" s="22"/>
      <c r="G12" s="56"/>
    </row>
    <row r="13" spans="1:7" s="24" customFormat="1" x14ac:dyDescent="0.25">
      <c r="A13" s="22"/>
      <c r="B13" s="22"/>
      <c r="C13" s="22"/>
      <c r="D13" s="22"/>
      <c r="E13" s="23"/>
      <c r="F13" s="22"/>
      <c r="G13" s="56"/>
    </row>
    <row r="14" spans="1:7" s="24" customFormat="1" x14ac:dyDescent="0.25">
      <c r="A14" s="22"/>
      <c r="B14" s="22"/>
      <c r="C14" s="22"/>
      <c r="D14" s="22"/>
      <c r="E14" s="23"/>
      <c r="F14" s="22"/>
      <c r="G14" s="56"/>
    </row>
    <row r="15" spans="1:7" s="24" customFormat="1" x14ac:dyDescent="0.25">
      <c r="A15" s="22"/>
      <c r="B15" s="22"/>
      <c r="C15" s="22"/>
      <c r="D15" s="22"/>
      <c r="E15" s="23"/>
      <c r="F15" s="22"/>
      <c r="G15" s="56"/>
    </row>
    <row r="16" spans="1:7" s="24" customFormat="1" x14ac:dyDescent="0.25">
      <c r="A16" s="22"/>
      <c r="B16" s="22"/>
      <c r="C16" s="22"/>
      <c r="D16" s="22"/>
      <c r="E16" s="23"/>
      <c r="F16" s="22"/>
      <c r="G16" s="56"/>
    </row>
    <row r="17" spans="1:7" s="24" customFormat="1" x14ac:dyDescent="0.25">
      <c r="A17" s="22"/>
      <c r="B17" s="22"/>
      <c r="C17" s="22"/>
      <c r="D17" s="22"/>
      <c r="E17" s="23"/>
      <c r="F17" s="22"/>
      <c r="G17" s="56"/>
    </row>
    <row r="18" spans="1:7" s="24" customFormat="1" x14ac:dyDescent="0.25">
      <c r="A18" s="22"/>
      <c r="B18" s="22"/>
      <c r="C18" s="22"/>
      <c r="D18" s="22"/>
      <c r="E18" s="23"/>
      <c r="F18" s="22"/>
      <c r="G18" s="56"/>
    </row>
    <row r="19" spans="1:7" s="24" customFormat="1" x14ac:dyDescent="0.25">
      <c r="A19" s="22"/>
      <c r="B19" s="22"/>
      <c r="C19" s="22"/>
      <c r="D19" s="22"/>
      <c r="E19" s="23"/>
      <c r="F19" s="22"/>
      <c r="G19" s="56"/>
    </row>
    <row r="20" spans="1:7" s="24" customFormat="1" x14ac:dyDescent="0.25">
      <c r="A20" s="22"/>
      <c r="B20" s="22"/>
      <c r="C20" s="22"/>
      <c r="D20" s="22"/>
      <c r="E20" s="23"/>
      <c r="F20" s="22"/>
      <c r="G20" s="56"/>
    </row>
    <row r="21" spans="1:7" s="24" customFormat="1" x14ac:dyDescent="0.25">
      <c r="A21" s="22"/>
      <c r="B21" s="22"/>
      <c r="C21" s="22"/>
      <c r="D21" s="22"/>
      <c r="E21" s="23"/>
      <c r="F21" s="22"/>
      <c r="G21" s="56"/>
    </row>
    <row r="22" spans="1:7" x14ac:dyDescent="0.25">
      <c r="A22" s="164" t="s">
        <v>184</v>
      </c>
      <c r="B22" s="165"/>
      <c r="C22" s="165"/>
      <c r="D22" s="165"/>
      <c r="E22" s="165"/>
      <c r="F22" s="166"/>
      <c r="G22" s="63">
        <f>SUM(G5:G21)</f>
        <v>0</v>
      </c>
    </row>
    <row r="23" spans="1:7" s="24" customFormat="1" x14ac:dyDescent="0.25">
      <c r="A23" s="22"/>
      <c r="B23" s="22"/>
      <c r="C23" s="22"/>
      <c r="D23" s="22"/>
      <c r="E23" s="23"/>
      <c r="F23" s="22"/>
      <c r="G23" s="56"/>
    </row>
    <row r="24" spans="1:7" s="24" customFormat="1" x14ac:dyDescent="0.25">
      <c r="A24" s="22"/>
      <c r="B24" s="22"/>
      <c r="C24" s="22"/>
      <c r="D24" s="22"/>
      <c r="E24" s="23"/>
      <c r="F24" s="22"/>
      <c r="G24" s="56"/>
    </row>
    <row r="25" spans="1:7" s="24" customFormat="1" x14ac:dyDescent="0.25">
      <c r="A25" s="22"/>
      <c r="B25" s="22"/>
      <c r="C25" s="22"/>
      <c r="D25" s="22"/>
      <c r="E25" s="23"/>
      <c r="F25" s="22"/>
      <c r="G25" s="56"/>
    </row>
    <row r="26" spans="1:7" s="24" customFormat="1" x14ac:dyDescent="0.25">
      <c r="A26" s="22"/>
      <c r="B26" s="22"/>
      <c r="C26" s="22"/>
      <c r="D26" s="22"/>
      <c r="E26" s="23"/>
      <c r="F26" s="22"/>
      <c r="G26" s="56"/>
    </row>
    <row r="27" spans="1:7" s="24" customFormat="1" x14ac:dyDescent="0.25">
      <c r="A27" s="22"/>
      <c r="B27" s="22"/>
      <c r="C27" s="22"/>
      <c r="D27" s="22"/>
      <c r="E27" s="23"/>
      <c r="F27" s="22"/>
      <c r="G27" s="56"/>
    </row>
    <row r="28" spans="1:7" s="24" customFormat="1" x14ac:dyDescent="0.25">
      <c r="A28" s="22"/>
      <c r="B28" s="22"/>
      <c r="C28" s="22"/>
      <c r="D28" s="22"/>
      <c r="E28" s="23"/>
      <c r="F28" s="22"/>
      <c r="G28" s="56"/>
    </row>
    <row r="29" spans="1:7" s="24" customFormat="1" x14ac:dyDescent="0.25">
      <c r="A29" s="22"/>
      <c r="B29" s="22"/>
      <c r="C29" s="22"/>
      <c r="D29" s="22"/>
      <c r="E29" s="23"/>
      <c r="F29" s="22"/>
      <c r="G29" s="56"/>
    </row>
    <row r="30" spans="1:7" s="24" customFormat="1" x14ac:dyDescent="0.25">
      <c r="A30" s="22"/>
      <c r="B30" s="22"/>
      <c r="C30" s="22"/>
      <c r="D30" s="22"/>
      <c r="E30" s="23"/>
      <c r="F30" s="22"/>
      <c r="G30" s="56"/>
    </row>
    <row r="31" spans="1:7" s="24" customFormat="1" x14ac:dyDescent="0.25">
      <c r="A31" s="22"/>
      <c r="B31" s="22"/>
      <c r="C31" s="22"/>
      <c r="D31" s="22"/>
      <c r="E31" s="23"/>
      <c r="F31" s="22"/>
      <c r="G31" s="56"/>
    </row>
    <row r="32" spans="1:7" s="24" customFormat="1" x14ac:dyDescent="0.25">
      <c r="A32" s="22"/>
      <c r="B32" s="22"/>
      <c r="C32" s="22"/>
      <c r="D32" s="22"/>
      <c r="E32" s="23"/>
      <c r="F32" s="22"/>
      <c r="G32" s="56"/>
    </row>
    <row r="33" spans="1:7" s="24" customFormat="1" x14ac:dyDescent="0.25">
      <c r="A33" s="22"/>
      <c r="B33" s="22"/>
      <c r="C33" s="22"/>
      <c r="D33" s="22"/>
      <c r="E33" s="23"/>
      <c r="F33" s="22"/>
      <c r="G33" s="56"/>
    </row>
    <row r="34" spans="1:7" s="24" customFormat="1" x14ac:dyDescent="0.25">
      <c r="A34" s="22"/>
      <c r="B34" s="22"/>
      <c r="C34" s="22"/>
      <c r="D34" s="22"/>
      <c r="E34" s="23"/>
      <c r="F34" s="22"/>
      <c r="G34" s="56"/>
    </row>
    <row r="35" spans="1:7" s="24" customFormat="1" x14ac:dyDescent="0.25">
      <c r="A35" s="22"/>
      <c r="B35" s="22"/>
      <c r="C35" s="22"/>
      <c r="D35" s="22"/>
      <c r="E35" s="23"/>
      <c r="F35" s="22"/>
      <c r="G35" s="56"/>
    </row>
    <row r="36" spans="1:7" s="24" customFormat="1" x14ac:dyDescent="0.25">
      <c r="A36" s="22"/>
      <c r="B36" s="22"/>
      <c r="C36" s="22"/>
      <c r="D36" s="22"/>
      <c r="E36" s="23"/>
      <c r="F36" s="22"/>
      <c r="G36" s="56"/>
    </row>
    <row r="37" spans="1:7" s="24" customFormat="1" x14ac:dyDescent="0.25">
      <c r="A37" s="22"/>
      <c r="B37" s="22"/>
      <c r="C37" s="22"/>
      <c r="D37" s="22"/>
      <c r="E37" s="23"/>
      <c r="F37" s="22"/>
      <c r="G37" s="56"/>
    </row>
    <row r="38" spans="1:7" s="24" customFormat="1" x14ac:dyDescent="0.25">
      <c r="A38" s="22"/>
      <c r="B38" s="22"/>
      <c r="C38" s="22"/>
      <c r="D38" s="22"/>
      <c r="E38" s="23"/>
      <c r="F38" s="22"/>
      <c r="G38" s="56"/>
    </row>
    <row r="39" spans="1:7" s="24" customFormat="1" x14ac:dyDescent="0.25">
      <c r="A39" s="22"/>
      <c r="B39" s="22"/>
      <c r="C39" s="22"/>
      <c r="D39" s="22"/>
      <c r="E39" s="23"/>
      <c r="F39" s="22"/>
      <c r="G39" s="56"/>
    </row>
    <row r="40" spans="1:7" x14ac:dyDescent="0.25">
      <c r="A40" s="164" t="s">
        <v>184</v>
      </c>
      <c r="B40" s="165"/>
      <c r="C40" s="165"/>
      <c r="D40" s="165"/>
      <c r="E40" s="165"/>
      <c r="F40" s="166"/>
      <c r="G40" s="63">
        <f>SUM(G23:G39)</f>
        <v>0</v>
      </c>
    </row>
    <row r="41" spans="1:7" x14ac:dyDescent="0.25">
      <c r="A41" s="160" t="s">
        <v>195</v>
      </c>
      <c r="B41" s="160"/>
      <c r="C41" s="161"/>
      <c r="D41" s="4"/>
      <c r="E41" s="4"/>
      <c r="F41" s="4"/>
      <c r="G41" s="63">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G41"/>
  <sheetViews>
    <sheetView workbookViewId="0">
      <selection activeCell="G40" sqref="G40"/>
    </sheetView>
  </sheetViews>
  <sheetFormatPr defaultColWidth="9.140625" defaultRowHeight="15.75" x14ac:dyDescent="0.25"/>
  <cols>
    <col min="1" max="1" width="9.140625" style="1"/>
    <col min="2" max="2" width="18.28515625" style="1" customWidth="1"/>
    <col min="3" max="3" width="25.5703125" style="1" customWidth="1"/>
    <col min="4" max="4" width="16.7109375" customWidth="1"/>
    <col min="5" max="5" width="15.7109375" customWidth="1"/>
    <col min="6" max="6" width="15.42578125" style="1" customWidth="1"/>
    <col min="7" max="16384" width="9.140625" style="1"/>
  </cols>
  <sheetData>
    <row r="1" spans="1:7" x14ac:dyDescent="0.25">
      <c r="A1" s="3" t="s">
        <v>196</v>
      </c>
      <c r="B1" s="3"/>
    </row>
    <row r="2" spans="1:7" x14ac:dyDescent="0.25">
      <c r="A2" s="74" t="s">
        <v>187</v>
      </c>
    </row>
    <row r="3" spans="1:7" x14ac:dyDescent="0.25">
      <c r="A3" s="4"/>
      <c r="B3" s="162" t="s">
        <v>165</v>
      </c>
      <c r="C3" s="162"/>
      <c r="D3" s="162"/>
      <c r="E3" s="162"/>
      <c r="F3" s="162"/>
      <c r="G3" s="163" t="s">
        <v>12</v>
      </c>
    </row>
    <row r="4" spans="1:7" ht="31.5" x14ac:dyDescent="0.25">
      <c r="A4" s="87" t="s">
        <v>145</v>
      </c>
      <c r="B4" s="6" t="s">
        <v>166</v>
      </c>
      <c r="C4" s="6" t="s">
        <v>167</v>
      </c>
      <c r="D4" s="6" t="s">
        <v>168</v>
      </c>
      <c r="E4" s="6" t="s">
        <v>169</v>
      </c>
      <c r="F4" s="6" t="s">
        <v>170</v>
      </c>
      <c r="G4" s="163"/>
    </row>
    <row r="5" spans="1:7" s="24" customFormat="1" x14ac:dyDescent="0.25">
      <c r="A5" s="22"/>
      <c r="B5" s="22"/>
      <c r="C5" s="22"/>
      <c r="D5" s="22"/>
      <c r="E5" s="23"/>
      <c r="F5" s="22"/>
      <c r="G5" s="56"/>
    </row>
    <row r="6" spans="1:7" s="24" customFormat="1" x14ac:dyDescent="0.25">
      <c r="A6" s="22"/>
      <c r="B6" s="22"/>
      <c r="C6" s="22"/>
      <c r="D6" s="22"/>
      <c r="E6" s="23"/>
      <c r="F6" s="22"/>
      <c r="G6" s="56"/>
    </row>
    <row r="7" spans="1:7" s="24" customFormat="1" x14ac:dyDescent="0.25">
      <c r="A7" s="22"/>
      <c r="B7" s="22"/>
      <c r="C7" s="22"/>
      <c r="D7" s="22"/>
      <c r="E7" s="23"/>
      <c r="F7" s="22"/>
      <c r="G7" s="56"/>
    </row>
    <row r="8" spans="1:7" s="24" customFormat="1" x14ac:dyDescent="0.25">
      <c r="A8" s="22"/>
      <c r="B8" s="22"/>
      <c r="C8" s="22"/>
      <c r="D8" s="22"/>
      <c r="E8" s="23"/>
      <c r="F8" s="22"/>
      <c r="G8" s="56"/>
    </row>
    <row r="9" spans="1:7" s="24" customFormat="1" x14ac:dyDescent="0.25">
      <c r="A9" s="22"/>
      <c r="B9" s="22"/>
      <c r="C9" s="22"/>
      <c r="D9" s="22"/>
      <c r="E9" s="23"/>
      <c r="F9" s="22"/>
      <c r="G9" s="56"/>
    </row>
    <row r="10" spans="1:7" s="24" customFormat="1" x14ac:dyDescent="0.25">
      <c r="A10" s="22"/>
      <c r="B10" s="22"/>
      <c r="C10" s="22"/>
      <c r="D10" s="22"/>
      <c r="E10" s="23"/>
      <c r="F10" s="22"/>
      <c r="G10" s="56"/>
    </row>
    <row r="11" spans="1:7" s="24" customFormat="1" x14ac:dyDescent="0.25">
      <c r="A11" s="22"/>
      <c r="B11" s="22"/>
      <c r="C11" s="22"/>
      <c r="D11" s="22"/>
      <c r="E11" s="23"/>
      <c r="F11" s="22"/>
      <c r="G11" s="56"/>
    </row>
    <row r="12" spans="1:7" s="24" customFormat="1" x14ac:dyDescent="0.25">
      <c r="A12" s="22"/>
      <c r="B12" s="22"/>
      <c r="C12" s="22"/>
      <c r="D12" s="22"/>
      <c r="E12" s="23"/>
      <c r="F12" s="22"/>
      <c r="G12" s="56"/>
    </row>
    <row r="13" spans="1:7" s="24" customFormat="1" x14ac:dyDescent="0.25">
      <c r="A13" s="22"/>
      <c r="B13" s="22"/>
      <c r="C13" s="22"/>
      <c r="D13" s="22"/>
      <c r="E13" s="23"/>
      <c r="F13" s="22"/>
      <c r="G13" s="56"/>
    </row>
    <row r="14" spans="1:7" s="24" customFormat="1" x14ac:dyDescent="0.25">
      <c r="A14" s="22"/>
      <c r="B14" s="22"/>
      <c r="C14" s="22"/>
      <c r="D14" s="22"/>
      <c r="E14" s="23"/>
      <c r="F14" s="22"/>
      <c r="G14" s="56"/>
    </row>
    <row r="15" spans="1:7" s="24" customFormat="1" x14ac:dyDescent="0.25">
      <c r="A15" s="22"/>
      <c r="B15" s="22"/>
      <c r="C15" s="22"/>
      <c r="D15" s="22"/>
      <c r="E15" s="23"/>
      <c r="F15" s="22"/>
      <c r="G15" s="56"/>
    </row>
    <row r="16" spans="1:7" s="24" customFormat="1" x14ac:dyDescent="0.25">
      <c r="A16" s="22"/>
      <c r="B16" s="22"/>
      <c r="C16" s="22"/>
      <c r="D16" s="22"/>
      <c r="E16" s="23"/>
      <c r="F16" s="22"/>
      <c r="G16" s="56"/>
    </row>
    <row r="17" spans="1:7" s="24" customFormat="1" x14ac:dyDescent="0.25">
      <c r="A17" s="22"/>
      <c r="B17" s="22"/>
      <c r="C17" s="22"/>
      <c r="D17" s="22"/>
      <c r="E17" s="23"/>
      <c r="F17" s="22"/>
      <c r="G17" s="56"/>
    </row>
    <row r="18" spans="1:7" s="24" customFormat="1" x14ac:dyDescent="0.25">
      <c r="A18" s="22"/>
      <c r="B18" s="22"/>
      <c r="C18" s="22"/>
      <c r="D18" s="22"/>
      <c r="E18" s="23"/>
      <c r="F18" s="22"/>
      <c r="G18" s="56"/>
    </row>
    <row r="19" spans="1:7" s="24" customFormat="1" x14ac:dyDescent="0.25">
      <c r="A19" s="22"/>
      <c r="B19" s="22"/>
      <c r="C19" s="22"/>
      <c r="D19" s="22"/>
      <c r="E19" s="23"/>
      <c r="F19" s="22"/>
      <c r="G19" s="56"/>
    </row>
    <row r="20" spans="1:7" s="24" customFormat="1" x14ac:dyDescent="0.25">
      <c r="A20" s="22"/>
      <c r="B20" s="22"/>
      <c r="C20" s="22"/>
      <c r="D20" s="22"/>
      <c r="E20" s="23"/>
      <c r="F20" s="22"/>
      <c r="G20" s="56"/>
    </row>
    <row r="21" spans="1:7" s="24" customFormat="1" x14ac:dyDescent="0.25">
      <c r="A21" s="22"/>
      <c r="B21" s="22"/>
      <c r="C21" s="22"/>
      <c r="D21" s="22"/>
      <c r="E21" s="23"/>
      <c r="F21" s="22"/>
      <c r="G21" s="56"/>
    </row>
    <row r="22" spans="1:7" x14ac:dyDescent="0.25">
      <c r="A22" s="164" t="s">
        <v>184</v>
      </c>
      <c r="B22" s="165"/>
      <c r="C22" s="165"/>
      <c r="D22" s="165"/>
      <c r="E22" s="165"/>
      <c r="F22" s="166"/>
      <c r="G22" s="63">
        <f>SUM(G5:G21)</f>
        <v>0</v>
      </c>
    </row>
    <row r="23" spans="1:7" s="24" customFormat="1" x14ac:dyDescent="0.25">
      <c r="A23" s="22"/>
      <c r="B23" s="22"/>
      <c r="C23" s="22"/>
      <c r="D23" s="22"/>
      <c r="E23" s="23"/>
      <c r="F23" s="22"/>
      <c r="G23" s="56"/>
    </row>
    <row r="24" spans="1:7" s="24" customFormat="1" x14ac:dyDescent="0.25">
      <c r="A24" s="22"/>
      <c r="B24" s="22"/>
      <c r="C24" s="22"/>
      <c r="D24" s="22"/>
      <c r="E24" s="23"/>
      <c r="F24" s="22"/>
      <c r="G24" s="56"/>
    </row>
    <row r="25" spans="1:7" s="24" customFormat="1" x14ac:dyDescent="0.25">
      <c r="A25" s="22"/>
      <c r="B25" s="22"/>
      <c r="C25" s="22"/>
      <c r="D25" s="22"/>
      <c r="E25" s="23"/>
      <c r="F25" s="22"/>
      <c r="G25" s="56"/>
    </row>
    <row r="26" spans="1:7" s="24" customFormat="1" x14ac:dyDescent="0.25">
      <c r="A26" s="22"/>
      <c r="B26" s="22"/>
      <c r="C26" s="22"/>
      <c r="D26" s="22"/>
      <c r="E26" s="23"/>
      <c r="F26" s="22"/>
      <c r="G26" s="56"/>
    </row>
    <row r="27" spans="1:7" s="24" customFormat="1" x14ac:dyDescent="0.25">
      <c r="A27" s="22"/>
      <c r="B27" s="22"/>
      <c r="C27" s="22"/>
      <c r="D27" s="22"/>
      <c r="E27" s="23"/>
      <c r="F27" s="22"/>
      <c r="G27" s="56"/>
    </row>
    <row r="28" spans="1:7" s="24" customFormat="1" x14ac:dyDescent="0.25">
      <c r="A28" s="22"/>
      <c r="B28" s="22"/>
      <c r="C28" s="22"/>
      <c r="D28" s="22"/>
      <c r="E28" s="23"/>
      <c r="F28" s="22"/>
      <c r="G28" s="56"/>
    </row>
    <row r="29" spans="1:7" s="24" customFormat="1" x14ac:dyDescent="0.25">
      <c r="A29" s="22"/>
      <c r="B29" s="22"/>
      <c r="C29" s="22"/>
      <c r="D29" s="22"/>
      <c r="E29" s="23"/>
      <c r="F29" s="22"/>
      <c r="G29" s="56"/>
    </row>
    <row r="30" spans="1:7" s="24" customFormat="1" x14ac:dyDescent="0.25">
      <c r="A30" s="22"/>
      <c r="B30" s="22"/>
      <c r="C30" s="22"/>
      <c r="D30" s="22"/>
      <c r="E30" s="23"/>
      <c r="F30" s="22"/>
      <c r="G30" s="56"/>
    </row>
    <row r="31" spans="1:7" s="24" customFormat="1" x14ac:dyDescent="0.25">
      <c r="A31" s="22"/>
      <c r="B31" s="22"/>
      <c r="C31" s="22"/>
      <c r="D31" s="22"/>
      <c r="E31" s="23"/>
      <c r="F31" s="22"/>
      <c r="G31" s="56"/>
    </row>
    <row r="32" spans="1:7" s="24" customFormat="1" x14ac:dyDescent="0.25">
      <c r="A32" s="22"/>
      <c r="B32" s="22"/>
      <c r="C32" s="22"/>
      <c r="D32" s="22"/>
      <c r="E32" s="23"/>
      <c r="F32" s="22"/>
      <c r="G32" s="56"/>
    </row>
    <row r="33" spans="1:7" s="24" customFormat="1" x14ac:dyDescent="0.25">
      <c r="A33" s="22"/>
      <c r="B33" s="22"/>
      <c r="C33" s="22"/>
      <c r="D33" s="22"/>
      <c r="E33" s="23"/>
      <c r="F33" s="22"/>
      <c r="G33" s="56"/>
    </row>
    <row r="34" spans="1:7" s="24" customFormat="1" x14ac:dyDescent="0.25">
      <c r="A34" s="22"/>
      <c r="B34" s="22"/>
      <c r="C34" s="22"/>
      <c r="D34" s="22"/>
      <c r="E34" s="23"/>
      <c r="F34" s="22"/>
      <c r="G34" s="56"/>
    </row>
    <row r="35" spans="1:7" s="24" customFormat="1" x14ac:dyDescent="0.25">
      <c r="A35" s="22"/>
      <c r="B35" s="22"/>
      <c r="C35" s="22"/>
      <c r="D35" s="22"/>
      <c r="E35" s="23"/>
      <c r="F35" s="22"/>
      <c r="G35" s="56"/>
    </row>
    <row r="36" spans="1:7" s="24" customFormat="1" x14ac:dyDescent="0.25">
      <c r="A36" s="22"/>
      <c r="B36" s="22"/>
      <c r="C36" s="22"/>
      <c r="D36" s="22"/>
      <c r="E36" s="23"/>
      <c r="F36" s="22"/>
      <c r="G36" s="56"/>
    </row>
    <row r="37" spans="1:7" s="24" customFormat="1" x14ac:dyDescent="0.25">
      <c r="A37" s="22"/>
      <c r="B37" s="22"/>
      <c r="C37" s="22"/>
      <c r="D37" s="22"/>
      <c r="E37" s="23"/>
      <c r="F37" s="22"/>
      <c r="G37" s="56"/>
    </row>
    <row r="38" spans="1:7" s="24" customFormat="1" x14ac:dyDescent="0.25">
      <c r="A38" s="22"/>
      <c r="B38" s="22"/>
      <c r="C38" s="22"/>
      <c r="D38" s="22"/>
      <c r="E38" s="23"/>
      <c r="F38" s="22"/>
      <c r="G38" s="56"/>
    </row>
    <row r="39" spans="1:7" s="24" customFormat="1" x14ac:dyDescent="0.25">
      <c r="A39" s="22"/>
      <c r="B39" s="22"/>
      <c r="C39" s="22"/>
      <c r="D39" s="22"/>
      <c r="E39" s="23"/>
      <c r="F39" s="22"/>
      <c r="G39" s="56"/>
    </row>
    <row r="40" spans="1:7" x14ac:dyDescent="0.25">
      <c r="A40" s="164" t="s">
        <v>184</v>
      </c>
      <c r="B40" s="165"/>
      <c r="C40" s="165"/>
      <c r="D40" s="165"/>
      <c r="E40" s="165"/>
      <c r="F40" s="166"/>
      <c r="G40" s="63">
        <f>SUM(G23:G39)</f>
        <v>0</v>
      </c>
    </row>
    <row r="41" spans="1:7" x14ac:dyDescent="0.25">
      <c r="A41" s="160" t="s">
        <v>197</v>
      </c>
      <c r="B41" s="160"/>
      <c r="C41" s="161"/>
      <c r="D41" s="4"/>
      <c r="E41" s="4"/>
      <c r="F41" s="4"/>
      <c r="G41" s="63">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G42"/>
  <sheetViews>
    <sheetView workbookViewId="0">
      <selection activeCell="G41" sqref="G41"/>
    </sheetView>
  </sheetViews>
  <sheetFormatPr defaultColWidth="9.140625" defaultRowHeight="15.75" x14ac:dyDescent="0.25"/>
  <cols>
    <col min="1" max="1" width="9.140625" style="1"/>
    <col min="2" max="2" width="18.28515625" style="1" customWidth="1"/>
    <col min="3" max="3" width="25.5703125" style="1" customWidth="1"/>
    <col min="4" max="4" width="16.7109375" customWidth="1"/>
    <col min="5" max="5" width="15.7109375" customWidth="1"/>
    <col min="6" max="6" width="15.42578125" style="1" customWidth="1"/>
    <col min="7" max="16384" width="9.140625" style="1"/>
  </cols>
  <sheetData>
    <row r="1" spans="1:7" x14ac:dyDescent="0.25">
      <c r="A1" s="3" t="s">
        <v>198</v>
      </c>
      <c r="B1" s="3"/>
    </row>
    <row r="2" spans="1:7" x14ac:dyDescent="0.25">
      <c r="A2" s="74" t="s">
        <v>187</v>
      </c>
    </row>
    <row r="3" spans="1:7" x14ac:dyDescent="0.25">
      <c r="A3" s="4"/>
      <c r="B3" s="162" t="s">
        <v>165</v>
      </c>
      <c r="C3" s="162"/>
      <c r="D3" s="162"/>
      <c r="E3" s="162"/>
      <c r="F3" s="162"/>
      <c r="G3" s="163" t="s">
        <v>12</v>
      </c>
    </row>
    <row r="4" spans="1:7" ht="31.5" x14ac:dyDescent="0.25">
      <c r="A4" s="87" t="s">
        <v>145</v>
      </c>
      <c r="B4" s="6" t="s">
        <v>166</v>
      </c>
      <c r="C4" s="6" t="s">
        <v>167</v>
      </c>
      <c r="D4" s="6" t="s">
        <v>168</v>
      </c>
      <c r="E4" s="6" t="s">
        <v>169</v>
      </c>
      <c r="F4" s="6" t="s">
        <v>170</v>
      </c>
      <c r="G4" s="163"/>
    </row>
    <row r="5" spans="1:7" s="24" customFormat="1" x14ac:dyDescent="0.25">
      <c r="A5" s="75" t="s">
        <v>171</v>
      </c>
      <c r="B5" s="75"/>
      <c r="C5" s="75"/>
      <c r="D5" s="75"/>
      <c r="E5" s="76"/>
      <c r="F5" s="75"/>
      <c r="G5" s="77"/>
    </row>
    <row r="6" spans="1:7" s="24" customFormat="1" x14ac:dyDescent="0.25">
      <c r="A6" s="75" t="s">
        <v>199</v>
      </c>
      <c r="B6" s="75"/>
      <c r="C6" s="75"/>
      <c r="D6" s="75"/>
      <c r="E6" s="76"/>
      <c r="F6" s="75"/>
      <c r="G6" s="77"/>
    </row>
    <row r="7" spans="1:7" s="24" customFormat="1" ht="110.25" x14ac:dyDescent="0.25">
      <c r="A7" s="75" t="s">
        <v>173</v>
      </c>
      <c r="B7" s="75" t="s">
        <v>200</v>
      </c>
      <c r="C7" s="75" t="s">
        <v>190</v>
      </c>
      <c r="D7" s="75" t="s">
        <v>201</v>
      </c>
      <c r="E7" s="76">
        <v>42415</v>
      </c>
      <c r="F7" s="80" t="s">
        <v>202</v>
      </c>
      <c r="G7" s="77"/>
    </row>
    <row r="8" spans="1:7" s="24" customFormat="1" x14ac:dyDescent="0.25">
      <c r="A8" s="75" t="s">
        <v>203</v>
      </c>
      <c r="B8" s="75"/>
      <c r="C8" s="75"/>
      <c r="D8" s="75"/>
      <c r="E8" s="75"/>
      <c r="F8" s="75"/>
      <c r="G8" s="77"/>
    </row>
    <row r="9" spans="1:7" s="24" customFormat="1" ht="126" x14ac:dyDescent="0.25">
      <c r="A9" s="75" t="s">
        <v>182</v>
      </c>
      <c r="B9" s="75" t="s">
        <v>204</v>
      </c>
      <c r="C9" s="75" t="s">
        <v>190</v>
      </c>
      <c r="D9" s="79" t="s">
        <v>205</v>
      </c>
      <c r="E9" s="76">
        <v>42421</v>
      </c>
      <c r="F9" s="80" t="s">
        <v>206</v>
      </c>
      <c r="G9" s="77"/>
    </row>
    <row r="10" spans="1:7" s="24" customFormat="1" x14ac:dyDescent="0.25">
      <c r="A10" s="22"/>
      <c r="B10" s="22"/>
      <c r="C10" s="22"/>
      <c r="D10" s="22"/>
      <c r="E10" s="22"/>
      <c r="F10" s="22"/>
      <c r="G10" s="56"/>
    </row>
    <row r="11" spans="1:7" s="24" customFormat="1" x14ac:dyDescent="0.25">
      <c r="A11" s="22"/>
      <c r="B11" s="22"/>
      <c r="C11" s="22"/>
      <c r="D11" s="22"/>
      <c r="E11" s="22"/>
      <c r="F11" s="22"/>
      <c r="G11" s="56"/>
    </row>
    <row r="12" spans="1:7" s="24" customFormat="1" x14ac:dyDescent="0.25">
      <c r="A12" s="22"/>
      <c r="B12" s="22"/>
      <c r="C12" s="22"/>
      <c r="D12" s="22"/>
      <c r="E12" s="22"/>
      <c r="F12" s="22"/>
      <c r="G12" s="56"/>
    </row>
    <row r="13" spans="1:7" s="24" customFormat="1" x14ac:dyDescent="0.25">
      <c r="A13" s="22"/>
      <c r="B13" s="22"/>
      <c r="C13" s="22"/>
      <c r="D13" s="22"/>
      <c r="E13" s="22"/>
      <c r="F13" s="22"/>
      <c r="G13" s="56"/>
    </row>
    <row r="14" spans="1:7" s="24" customFormat="1" x14ac:dyDescent="0.25">
      <c r="A14" s="22"/>
      <c r="B14" s="22"/>
      <c r="C14" s="22"/>
      <c r="D14" s="22"/>
      <c r="E14" s="22"/>
      <c r="F14" s="22"/>
      <c r="G14" s="56"/>
    </row>
    <row r="15" spans="1:7" s="24" customFormat="1" x14ac:dyDescent="0.25">
      <c r="A15" s="22"/>
      <c r="B15" s="22"/>
      <c r="C15" s="22"/>
      <c r="D15" s="22"/>
      <c r="E15" s="22"/>
      <c r="F15" s="22"/>
      <c r="G15" s="56"/>
    </row>
    <row r="16" spans="1:7" s="24" customFormat="1" x14ac:dyDescent="0.25">
      <c r="A16" s="22"/>
      <c r="B16" s="22"/>
      <c r="C16" s="22"/>
      <c r="D16" s="22"/>
      <c r="E16" s="22"/>
      <c r="F16" s="22"/>
      <c r="G16" s="56"/>
    </row>
    <row r="17" spans="1:7" s="24" customFormat="1" x14ac:dyDescent="0.25">
      <c r="A17" s="22"/>
      <c r="B17" s="22"/>
      <c r="C17" s="22"/>
      <c r="D17" s="22"/>
      <c r="E17" s="22"/>
      <c r="F17" s="22"/>
      <c r="G17" s="56"/>
    </row>
    <row r="18" spans="1:7" s="24" customFormat="1" x14ac:dyDescent="0.25">
      <c r="A18" s="22"/>
      <c r="B18" s="22"/>
      <c r="C18" s="22"/>
      <c r="D18" s="22"/>
      <c r="E18" s="22"/>
      <c r="F18" s="22"/>
      <c r="G18" s="56"/>
    </row>
    <row r="19" spans="1:7" s="24" customFormat="1" x14ac:dyDescent="0.25">
      <c r="A19" s="22"/>
      <c r="B19" s="22"/>
      <c r="C19" s="22"/>
      <c r="D19" s="22"/>
      <c r="E19" s="22"/>
      <c r="F19" s="22"/>
      <c r="G19" s="56"/>
    </row>
    <row r="20" spans="1:7" s="24" customFormat="1" x14ac:dyDescent="0.25">
      <c r="A20" s="22"/>
      <c r="B20" s="22"/>
      <c r="C20" s="22"/>
      <c r="D20" s="22"/>
      <c r="E20" s="22"/>
      <c r="F20" s="22"/>
      <c r="G20" s="56"/>
    </row>
    <row r="21" spans="1:7" s="24" customFormat="1" x14ac:dyDescent="0.25">
      <c r="A21" s="22"/>
      <c r="B21" s="22"/>
      <c r="C21" s="22"/>
      <c r="D21" s="22"/>
      <c r="E21" s="23"/>
      <c r="F21" s="22"/>
      <c r="G21" s="56"/>
    </row>
    <row r="22" spans="1:7" s="24" customFormat="1" x14ac:dyDescent="0.25">
      <c r="A22" s="22"/>
      <c r="B22" s="22"/>
      <c r="C22" s="22"/>
      <c r="D22" s="22"/>
      <c r="E22" s="23"/>
      <c r="F22" s="22"/>
      <c r="G22" s="56"/>
    </row>
    <row r="23" spans="1:7" x14ac:dyDescent="0.25">
      <c r="A23" s="164" t="s">
        <v>184</v>
      </c>
      <c r="B23" s="165"/>
      <c r="C23" s="165"/>
      <c r="D23" s="165"/>
      <c r="E23" s="165"/>
      <c r="F23" s="166"/>
      <c r="G23" s="63">
        <f>SUM(G5:G22)</f>
        <v>0</v>
      </c>
    </row>
    <row r="24" spans="1:7" s="24" customFormat="1" x14ac:dyDescent="0.25">
      <c r="A24" s="22"/>
      <c r="B24" s="22"/>
      <c r="C24" s="22"/>
      <c r="D24" s="22"/>
      <c r="E24" s="23"/>
      <c r="F24" s="22"/>
      <c r="G24" s="56"/>
    </row>
    <row r="25" spans="1:7" s="24" customFormat="1" x14ac:dyDescent="0.25">
      <c r="A25" s="22"/>
      <c r="B25" s="22"/>
      <c r="C25" s="22"/>
      <c r="D25" s="22"/>
      <c r="E25" s="23"/>
      <c r="F25" s="22"/>
      <c r="G25" s="56"/>
    </row>
    <row r="26" spans="1:7" s="24" customFormat="1" x14ac:dyDescent="0.25">
      <c r="A26" s="22"/>
      <c r="B26" s="22"/>
      <c r="C26" s="22"/>
      <c r="D26" s="22"/>
      <c r="E26" s="23"/>
      <c r="F26" s="22"/>
      <c r="G26" s="56"/>
    </row>
    <row r="27" spans="1:7" s="24" customFormat="1" x14ac:dyDescent="0.25">
      <c r="A27" s="22"/>
      <c r="B27" s="22"/>
      <c r="C27" s="22"/>
      <c r="D27" s="22"/>
      <c r="E27" s="23"/>
      <c r="F27" s="22"/>
      <c r="G27" s="56"/>
    </row>
    <row r="28" spans="1:7" s="24" customFormat="1" x14ac:dyDescent="0.25">
      <c r="A28" s="22"/>
      <c r="B28" s="22"/>
      <c r="C28" s="22"/>
      <c r="D28" s="22"/>
      <c r="E28" s="23"/>
      <c r="F28" s="22"/>
      <c r="G28" s="56"/>
    </row>
    <row r="29" spans="1:7" s="24" customFormat="1" x14ac:dyDescent="0.25">
      <c r="A29" s="22"/>
      <c r="B29" s="22"/>
      <c r="C29" s="22"/>
      <c r="D29" s="22"/>
      <c r="E29" s="23"/>
      <c r="F29" s="22"/>
      <c r="G29" s="56"/>
    </row>
    <row r="30" spans="1:7" s="24" customFormat="1" x14ac:dyDescent="0.25">
      <c r="A30" s="22"/>
      <c r="B30" s="22"/>
      <c r="C30" s="22"/>
      <c r="D30" s="22"/>
      <c r="E30" s="23"/>
      <c r="F30" s="22"/>
      <c r="G30" s="56"/>
    </row>
    <row r="31" spans="1:7" s="24" customFormat="1" x14ac:dyDescent="0.25">
      <c r="A31" s="22"/>
      <c r="B31" s="22"/>
      <c r="C31" s="22"/>
      <c r="D31" s="22"/>
      <c r="E31" s="23"/>
      <c r="F31" s="22"/>
      <c r="G31" s="56"/>
    </row>
    <row r="32" spans="1:7" s="24" customFormat="1" x14ac:dyDescent="0.25">
      <c r="A32" s="22"/>
      <c r="B32" s="22"/>
      <c r="C32" s="22"/>
      <c r="D32" s="22"/>
      <c r="E32" s="23"/>
      <c r="F32" s="22"/>
      <c r="G32" s="56"/>
    </row>
    <row r="33" spans="1:7" s="24" customFormat="1" x14ac:dyDescent="0.25">
      <c r="A33" s="22"/>
      <c r="B33" s="22"/>
      <c r="C33" s="22"/>
      <c r="D33" s="22"/>
      <c r="E33" s="23"/>
      <c r="F33" s="22"/>
      <c r="G33" s="56"/>
    </row>
    <row r="34" spans="1:7" s="24" customFormat="1" x14ac:dyDescent="0.25">
      <c r="A34" s="22"/>
      <c r="B34" s="22"/>
      <c r="C34" s="22"/>
      <c r="D34" s="22"/>
      <c r="E34" s="23"/>
      <c r="F34" s="22"/>
      <c r="G34" s="56"/>
    </row>
    <row r="35" spans="1:7" s="24" customFormat="1" x14ac:dyDescent="0.25">
      <c r="A35" s="22"/>
      <c r="B35" s="22"/>
      <c r="C35" s="22"/>
      <c r="D35" s="22"/>
      <c r="E35" s="23"/>
      <c r="F35" s="22"/>
      <c r="G35" s="56"/>
    </row>
    <row r="36" spans="1:7" s="24" customFormat="1" x14ac:dyDescent="0.25">
      <c r="A36" s="22"/>
      <c r="B36" s="22"/>
      <c r="C36" s="22"/>
      <c r="D36" s="22"/>
      <c r="E36" s="23"/>
      <c r="F36" s="22"/>
      <c r="G36" s="56"/>
    </row>
    <row r="37" spans="1:7" s="24" customFormat="1" x14ac:dyDescent="0.25">
      <c r="A37" s="22"/>
      <c r="B37" s="22"/>
      <c r="C37" s="22"/>
      <c r="D37" s="22"/>
      <c r="E37" s="23"/>
      <c r="F37" s="22"/>
      <c r="G37" s="56"/>
    </row>
    <row r="38" spans="1:7" s="24" customFormat="1" x14ac:dyDescent="0.25">
      <c r="A38" s="22"/>
      <c r="B38" s="22"/>
      <c r="C38" s="22"/>
      <c r="D38" s="22"/>
      <c r="E38" s="23"/>
      <c r="F38" s="22"/>
      <c r="G38" s="56"/>
    </row>
    <row r="39" spans="1:7" s="24" customFormat="1" x14ac:dyDescent="0.25">
      <c r="A39" s="22"/>
      <c r="B39" s="22"/>
      <c r="C39" s="22"/>
      <c r="D39" s="22"/>
      <c r="E39" s="23"/>
      <c r="F39" s="22"/>
      <c r="G39" s="56"/>
    </row>
    <row r="40" spans="1:7" s="24" customFormat="1" x14ac:dyDescent="0.25">
      <c r="A40" s="22"/>
      <c r="B40" s="22"/>
      <c r="C40" s="22"/>
      <c r="D40" s="22"/>
      <c r="E40" s="23"/>
      <c r="F40" s="22"/>
      <c r="G40" s="56"/>
    </row>
    <row r="41" spans="1:7" x14ac:dyDescent="0.25">
      <c r="A41" s="164" t="s">
        <v>184</v>
      </c>
      <c r="B41" s="165"/>
      <c r="C41" s="165"/>
      <c r="D41" s="165"/>
      <c r="E41" s="165"/>
      <c r="F41" s="166"/>
      <c r="G41" s="63">
        <f>SUM(G24:G40)</f>
        <v>0</v>
      </c>
    </row>
    <row r="42" spans="1:7" x14ac:dyDescent="0.25">
      <c r="A42" s="160" t="s">
        <v>207</v>
      </c>
      <c r="B42" s="160"/>
      <c r="C42" s="161"/>
      <c r="D42" s="4"/>
      <c r="E42" s="4"/>
      <c r="F42" s="4"/>
      <c r="G42" s="63">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G41"/>
  <sheetViews>
    <sheetView zoomScaleNormal="100" workbookViewId="0">
      <selection activeCell="K16" sqref="K16"/>
    </sheetView>
  </sheetViews>
  <sheetFormatPr defaultColWidth="9.140625" defaultRowHeight="15.75" x14ac:dyDescent="0.25"/>
  <cols>
    <col min="1" max="1" width="9.140625" style="1"/>
    <col min="2" max="2" width="18.28515625" style="1" customWidth="1"/>
    <col min="3" max="3" width="25.5703125" style="1" customWidth="1"/>
    <col min="4" max="4" width="16.7109375" customWidth="1"/>
    <col min="5" max="5" width="15.7109375" customWidth="1"/>
    <col min="6" max="6" width="15.42578125" style="1" customWidth="1"/>
    <col min="7" max="16384" width="9.140625" style="1"/>
  </cols>
  <sheetData>
    <row r="1" spans="1:7" x14ac:dyDescent="0.25">
      <c r="A1" s="3" t="s">
        <v>208</v>
      </c>
      <c r="B1" s="3"/>
    </row>
    <row r="2" spans="1:7" x14ac:dyDescent="0.25">
      <c r="A2" s="74" t="s">
        <v>187</v>
      </c>
    </row>
    <row r="3" spans="1:7" x14ac:dyDescent="0.25">
      <c r="A3" s="4"/>
      <c r="B3" s="162" t="s">
        <v>165</v>
      </c>
      <c r="C3" s="162"/>
      <c r="D3" s="162"/>
      <c r="E3" s="162"/>
      <c r="F3" s="162"/>
      <c r="G3" s="163" t="s">
        <v>12</v>
      </c>
    </row>
    <row r="4" spans="1:7" ht="31.5" x14ac:dyDescent="0.25">
      <c r="A4" s="87" t="s">
        <v>145</v>
      </c>
      <c r="B4" s="6" t="s">
        <v>166</v>
      </c>
      <c r="C4" s="6" t="s">
        <v>167</v>
      </c>
      <c r="D4" s="6" t="s">
        <v>168</v>
      </c>
      <c r="E4" s="6" t="s">
        <v>169</v>
      </c>
      <c r="F4" s="6" t="s">
        <v>170</v>
      </c>
      <c r="G4" s="163"/>
    </row>
    <row r="5" spans="1:7" s="24" customFormat="1" x14ac:dyDescent="0.25">
      <c r="A5" s="22"/>
      <c r="B5" s="22"/>
      <c r="C5" s="22"/>
      <c r="D5" s="22"/>
      <c r="E5" s="23"/>
      <c r="F5" s="22"/>
      <c r="G5" s="56"/>
    </row>
    <row r="6" spans="1:7" s="24" customFormat="1" x14ac:dyDescent="0.25">
      <c r="A6" s="22"/>
      <c r="B6" s="22"/>
      <c r="C6" s="22"/>
      <c r="D6" s="22"/>
      <c r="E6" s="23"/>
      <c r="F6" s="22"/>
      <c r="G6" s="56"/>
    </row>
    <row r="7" spans="1:7" s="24" customFormat="1" x14ac:dyDescent="0.25">
      <c r="A7" s="22"/>
      <c r="B7" s="22"/>
      <c r="C7" s="22"/>
      <c r="D7" s="22"/>
      <c r="E7" s="23"/>
      <c r="F7" s="22"/>
      <c r="G7" s="56"/>
    </row>
    <row r="8" spans="1:7" s="24" customFormat="1" x14ac:dyDescent="0.25">
      <c r="A8" s="22"/>
      <c r="B8" s="22"/>
      <c r="C8" s="22"/>
      <c r="D8" s="22"/>
      <c r="E8" s="23"/>
      <c r="F8" s="22"/>
      <c r="G8" s="56"/>
    </row>
    <row r="9" spans="1:7" s="24" customFormat="1" x14ac:dyDescent="0.25">
      <c r="A9" s="22"/>
      <c r="B9" s="22"/>
      <c r="C9" s="22"/>
      <c r="D9" s="22"/>
      <c r="E9" s="23"/>
      <c r="F9" s="22"/>
      <c r="G9" s="56"/>
    </row>
    <row r="10" spans="1:7" s="24" customFormat="1" x14ac:dyDescent="0.25">
      <c r="A10" s="22"/>
      <c r="B10" s="22"/>
      <c r="C10" s="22"/>
      <c r="D10" s="22"/>
      <c r="E10" s="23"/>
      <c r="F10" s="22"/>
      <c r="G10" s="56"/>
    </row>
    <row r="11" spans="1:7" s="24" customFormat="1" x14ac:dyDescent="0.25">
      <c r="A11" s="22"/>
      <c r="B11" s="22"/>
      <c r="C11" s="22"/>
      <c r="D11" s="22"/>
      <c r="E11" s="23"/>
      <c r="F11" s="22"/>
      <c r="G11" s="56"/>
    </row>
    <row r="12" spans="1:7" s="24" customFormat="1" x14ac:dyDescent="0.25">
      <c r="A12" s="22"/>
      <c r="B12" s="22"/>
      <c r="C12" s="22"/>
      <c r="D12" s="22"/>
      <c r="E12" s="23"/>
      <c r="F12" s="22"/>
      <c r="G12" s="56"/>
    </row>
    <row r="13" spans="1:7" s="24" customFormat="1" x14ac:dyDescent="0.25">
      <c r="A13" s="22"/>
      <c r="B13" s="22"/>
      <c r="C13" s="22"/>
      <c r="D13" s="22"/>
      <c r="E13" s="23"/>
      <c r="F13" s="22"/>
      <c r="G13" s="56"/>
    </row>
    <row r="14" spans="1:7" s="24" customFormat="1" x14ac:dyDescent="0.25">
      <c r="A14" s="22"/>
      <c r="B14" s="22"/>
      <c r="C14" s="22"/>
      <c r="D14" s="22"/>
      <c r="E14" s="23"/>
      <c r="F14" s="22"/>
      <c r="G14" s="56"/>
    </row>
    <row r="15" spans="1:7" s="24" customFormat="1" x14ac:dyDescent="0.25">
      <c r="A15" s="22"/>
      <c r="B15" s="22"/>
      <c r="C15" s="22"/>
      <c r="D15" s="22"/>
      <c r="E15" s="23"/>
      <c r="F15" s="22"/>
      <c r="G15" s="56"/>
    </row>
    <row r="16" spans="1:7" s="24" customFormat="1" x14ac:dyDescent="0.25">
      <c r="A16" s="22"/>
      <c r="B16" s="22"/>
      <c r="C16" s="22"/>
      <c r="D16" s="22"/>
      <c r="E16" s="23"/>
      <c r="F16" s="22"/>
      <c r="G16" s="56"/>
    </row>
    <row r="17" spans="1:7" s="24" customFormat="1" x14ac:dyDescent="0.25">
      <c r="A17" s="22"/>
      <c r="B17" s="22"/>
      <c r="C17" s="22"/>
      <c r="D17" s="22"/>
      <c r="E17" s="23"/>
      <c r="F17" s="22"/>
      <c r="G17" s="56"/>
    </row>
    <row r="18" spans="1:7" s="24" customFormat="1" x14ac:dyDescent="0.25">
      <c r="A18" s="22"/>
      <c r="B18" s="22"/>
      <c r="C18" s="22"/>
      <c r="D18" s="22"/>
      <c r="E18" s="23"/>
      <c r="F18" s="22"/>
      <c r="G18" s="56"/>
    </row>
    <row r="19" spans="1:7" s="24" customFormat="1" x14ac:dyDescent="0.25">
      <c r="A19" s="22"/>
      <c r="B19" s="22"/>
      <c r="C19" s="22"/>
      <c r="D19" s="22"/>
      <c r="E19" s="23"/>
      <c r="F19" s="22"/>
      <c r="G19" s="56"/>
    </row>
    <row r="20" spans="1:7" s="24" customFormat="1" x14ac:dyDescent="0.25">
      <c r="A20" s="22"/>
      <c r="B20" s="22"/>
      <c r="C20" s="22"/>
      <c r="D20" s="22"/>
      <c r="E20" s="23"/>
      <c r="F20" s="22"/>
      <c r="G20" s="56"/>
    </row>
    <row r="21" spans="1:7" s="24" customFormat="1" x14ac:dyDescent="0.25">
      <c r="A21" s="22"/>
      <c r="B21" s="22"/>
      <c r="C21" s="22"/>
      <c r="D21" s="22"/>
      <c r="E21" s="23"/>
      <c r="F21" s="22"/>
      <c r="G21" s="56"/>
    </row>
    <row r="22" spans="1:7" x14ac:dyDescent="0.25">
      <c r="A22" s="164" t="s">
        <v>184</v>
      </c>
      <c r="B22" s="165"/>
      <c r="C22" s="165"/>
      <c r="D22" s="165"/>
      <c r="E22" s="165"/>
      <c r="F22" s="166"/>
      <c r="G22" s="63">
        <f>SUM(G5:G21)</f>
        <v>0</v>
      </c>
    </row>
    <row r="23" spans="1:7" s="24" customFormat="1" x14ac:dyDescent="0.25">
      <c r="A23" s="22"/>
      <c r="B23" s="22"/>
      <c r="C23" s="22"/>
      <c r="D23" s="22"/>
      <c r="E23" s="23"/>
      <c r="F23" s="22"/>
      <c r="G23" s="56"/>
    </row>
    <row r="24" spans="1:7" s="24" customFormat="1" x14ac:dyDescent="0.25">
      <c r="A24" s="22"/>
      <c r="B24" s="22"/>
      <c r="C24" s="22"/>
      <c r="D24" s="22"/>
      <c r="E24" s="23"/>
      <c r="F24" s="22"/>
      <c r="G24" s="56"/>
    </row>
    <row r="25" spans="1:7" s="24" customFormat="1" x14ac:dyDescent="0.25">
      <c r="A25" s="22"/>
      <c r="B25" s="22"/>
      <c r="C25" s="22"/>
      <c r="D25" s="22"/>
      <c r="E25" s="23"/>
      <c r="F25" s="22"/>
      <c r="G25" s="56"/>
    </row>
    <row r="26" spans="1:7" s="24" customFormat="1" x14ac:dyDescent="0.25">
      <c r="A26" s="22"/>
      <c r="B26" s="22"/>
      <c r="C26" s="22"/>
      <c r="D26" s="22"/>
      <c r="E26" s="23"/>
      <c r="F26" s="22"/>
      <c r="G26" s="56"/>
    </row>
    <row r="27" spans="1:7" s="24" customFormat="1" x14ac:dyDescent="0.25">
      <c r="A27" s="22"/>
      <c r="B27" s="22"/>
      <c r="C27" s="22"/>
      <c r="D27" s="22"/>
      <c r="E27" s="23"/>
      <c r="F27" s="22"/>
      <c r="G27" s="56"/>
    </row>
    <row r="28" spans="1:7" s="24" customFormat="1" x14ac:dyDescent="0.25">
      <c r="A28" s="22"/>
      <c r="B28" s="22"/>
      <c r="C28" s="22"/>
      <c r="D28" s="22"/>
      <c r="E28" s="23"/>
      <c r="F28" s="22"/>
      <c r="G28" s="56"/>
    </row>
    <row r="29" spans="1:7" s="24" customFormat="1" x14ac:dyDescent="0.25">
      <c r="A29" s="22"/>
      <c r="B29" s="22"/>
      <c r="C29" s="22"/>
      <c r="D29" s="22"/>
      <c r="E29" s="23"/>
      <c r="F29" s="22"/>
      <c r="G29" s="56"/>
    </row>
    <row r="30" spans="1:7" s="24" customFormat="1" x14ac:dyDescent="0.25">
      <c r="A30" s="22"/>
      <c r="B30" s="22"/>
      <c r="C30" s="22"/>
      <c r="D30" s="22"/>
      <c r="E30" s="23"/>
      <c r="F30" s="22"/>
      <c r="G30" s="56"/>
    </row>
    <row r="31" spans="1:7" s="24" customFormat="1" x14ac:dyDescent="0.25">
      <c r="A31" s="22"/>
      <c r="B31" s="22"/>
      <c r="C31" s="22"/>
      <c r="D31" s="22"/>
      <c r="E31" s="23"/>
      <c r="F31" s="22"/>
      <c r="G31" s="56"/>
    </row>
    <row r="32" spans="1:7" s="24" customFormat="1" x14ac:dyDescent="0.25">
      <c r="A32" s="22"/>
      <c r="B32" s="22"/>
      <c r="C32" s="22"/>
      <c r="D32" s="22"/>
      <c r="E32" s="23"/>
      <c r="F32" s="22"/>
      <c r="G32" s="56"/>
    </row>
    <row r="33" spans="1:7" s="24" customFormat="1" x14ac:dyDescent="0.25">
      <c r="A33" s="22"/>
      <c r="B33" s="22"/>
      <c r="C33" s="22"/>
      <c r="D33" s="22"/>
      <c r="E33" s="23"/>
      <c r="F33" s="22"/>
      <c r="G33" s="56"/>
    </row>
    <row r="34" spans="1:7" s="24" customFormat="1" x14ac:dyDescent="0.25">
      <c r="A34" s="22"/>
      <c r="B34" s="22"/>
      <c r="C34" s="22"/>
      <c r="D34" s="22"/>
      <c r="E34" s="23"/>
      <c r="F34" s="22"/>
      <c r="G34" s="56"/>
    </row>
    <row r="35" spans="1:7" s="24" customFormat="1" x14ac:dyDescent="0.25">
      <c r="A35" s="22"/>
      <c r="B35" s="22"/>
      <c r="C35" s="22"/>
      <c r="D35" s="22"/>
      <c r="E35" s="23"/>
      <c r="F35" s="22"/>
      <c r="G35" s="56"/>
    </row>
    <row r="36" spans="1:7" s="24" customFormat="1" x14ac:dyDescent="0.25">
      <c r="A36" s="22"/>
      <c r="B36" s="22"/>
      <c r="C36" s="22"/>
      <c r="D36" s="22"/>
      <c r="E36" s="23"/>
      <c r="F36" s="22"/>
      <c r="G36" s="56"/>
    </row>
    <row r="37" spans="1:7" s="24" customFormat="1" x14ac:dyDescent="0.25">
      <c r="A37" s="22"/>
      <c r="B37" s="22"/>
      <c r="C37" s="22"/>
      <c r="D37" s="22"/>
      <c r="E37" s="23"/>
      <c r="F37" s="22"/>
      <c r="G37" s="56"/>
    </row>
    <row r="38" spans="1:7" s="24" customFormat="1" x14ac:dyDescent="0.25">
      <c r="A38" s="22"/>
      <c r="B38" s="22"/>
      <c r="C38" s="22"/>
      <c r="D38" s="22"/>
      <c r="E38" s="23"/>
      <c r="F38" s="22"/>
      <c r="G38" s="56"/>
    </row>
    <row r="39" spans="1:7" s="24" customFormat="1" x14ac:dyDescent="0.25">
      <c r="A39" s="22"/>
      <c r="B39" s="22"/>
      <c r="C39" s="22"/>
      <c r="D39" s="22"/>
      <c r="E39" s="23"/>
      <c r="F39" s="22"/>
      <c r="G39" s="56"/>
    </row>
    <row r="40" spans="1:7" x14ac:dyDescent="0.25">
      <c r="A40" s="164" t="s">
        <v>184</v>
      </c>
      <c r="B40" s="165"/>
      <c r="C40" s="165"/>
      <c r="D40" s="165"/>
      <c r="E40" s="165"/>
      <c r="F40" s="166"/>
      <c r="G40" s="63">
        <f>SUM(G23:G39)</f>
        <v>0</v>
      </c>
    </row>
    <row r="41" spans="1:7" x14ac:dyDescent="0.25">
      <c r="A41" s="160" t="s">
        <v>209</v>
      </c>
      <c r="B41" s="160"/>
      <c r="C41" s="161"/>
      <c r="D41" s="4"/>
      <c r="E41" s="4"/>
      <c r="F41" s="4"/>
      <c r="G41" s="63">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 t="s">
        <v>210</v>
      </c>
    </row>
    <row r="2" spans="1:1" ht="15.75" x14ac:dyDescent="0.25">
      <c r="A2" s="1" t="s">
        <v>211</v>
      </c>
    </row>
    <row r="3" spans="1:1" ht="15.75" x14ac:dyDescent="0.25">
      <c r="A3" s="1" t="s">
        <v>212</v>
      </c>
    </row>
    <row r="6" spans="1:1" ht="15.75" x14ac:dyDescent="0.25">
      <c r="A6" s="1" t="s">
        <v>213</v>
      </c>
    </row>
    <row r="7" spans="1:1" ht="15.75" x14ac:dyDescent="0.25">
      <c r="A7" s="1" t="s">
        <v>214</v>
      </c>
    </row>
    <row r="8" spans="1:1" ht="15.75" x14ac:dyDescent="0.25">
      <c r="A8" s="1" t="s">
        <v>45</v>
      </c>
    </row>
    <row r="9" spans="1:1" ht="15.75" x14ac:dyDescent="0.25">
      <c r="A9" s="1" t="s">
        <v>49</v>
      </c>
    </row>
    <row r="12" spans="1:1" ht="15.75" x14ac:dyDescent="0.25">
      <c r="A12" s="1" t="s">
        <v>215</v>
      </c>
    </row>
    <row r="13" spans="1:1" ht="15.75" x14ac:dyDescent="0.25">
      <c r="A13" s="1" t="s">
        <v>216</v>
      </c>
    </row>
    <row r="14" spans="1:1" ht="15.75" x14ac:dyDescent="0.25">
      <c r="A14" s="1" t="s">
        <v>217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42E76AFB253E46B51BD1C5056F70C3" ma:contentTypeVersion="10" ma:contentTypeDescription="Create a new document." ma:contentTypeScope="" ma:versionID="b5068b64a80b758084e1ba580498a5a9">
  <xsd:schema xmlns:xsd="http://www.w3.org/2001/XMLSchema" xmlns:xs="http://www.w3.org/2001/XMLSchema" xmlns:p="http://schemas.microsoft.com/office/2006/metadata/properties" xmlns:ns2="e1940df0-42e4-4771-ad11-61398137d57c" xmlns:ns3="839fb3f3-a60a-4748-b5df-62cd90ab6e4e" targetNamespace="http://schemas.microsoft.com/office/2006/metadata/properties" ma:root="true" ma:fieldsID="96807e3e55887e53ae62a3b2e97ad76b" ns2:_="" ns3:_="">
    <xsd:import namespace="e1940df0-42e4-4771-ad11-61398137d57c"/>
    <xsd:import namespace="839fb3f3-a60a-4748-b5df-62cd90ab6e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40df0-42e4-4771-ad11-61398137d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9fb3f3-a60a-4748-b5df-62cd90ab6e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D2397B-E5A1-46CD-B02F-A2CCCB4ED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40df0-42e4-4771-ad11-61398137d57c"/>
    <ds:schemaRef ds:uri="839fb3f3-a60a-4748-b5df-62cd90ab6e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340D56-60DA-4A41-923A-DDECF740E072}">
  <ds:schemaRefs>
    <ds:schemaRef ds:uri="http://schemas.microsoft.com/sharepoint/v3/contenttype/forms"/>
  </ds:schemaRefs>
</ds:datastoreItem>
</file>

<file path=customXml/itemProps3.xml><?xml version="1.0" encoding="utf-8"?>
<ds:datastoreItem xmlns:ds="http://schemas.openxmlformats.org/officeDocument/2006/customXml" ds:itemID="{C407990A-50AA-4E82-9084-A80D12433199}">
  <ds:schemaRefs>
    <ds:schemaRef ds:uri="http://schemas.microsoft.com/office/2006/documentManagement/types"/>
    <ds:schemaRef ds:uri="http://purl.org/dc/terms/"/>
    <ds:schemaRef ds:uri="http://www.w3.org/XML/1998/namespace"/>
    <ds:schemaRef ds:uri="http://schemas.openxmlformats.org/package/2006/metadata/core-properties"/>
    <ds:schemaRef ds:uri="839fb3f3-a60a-4748-b5df-62cd90ab6e4e"/>
    <ds:schemaRef ds:uri="http://purl.org/dc/dcmitype/"/>
    <ds:schemaRef ds:uri="http://purl.org/dc/elements/1.1/"/>
    <ds:schemaRef ds:uri="http://schemas.microsoft.com/office/infopath/2007/PartnerControls"/>
    <ds:schemaRef ds:uri="e1940df0-42e4-4771-ad11-61398137d57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Ühik</vt:lpstr>
      <vt:lpstr>Valdkond</vt:lpstr>
    </vt:vector>
  </TitlesOfParts>
  <Manager/>
  <Company>SMIT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Aigi Kasvand</dc:creator>
  <cp:keywords/>
  <dc:description/>
  <cp:lastModifiedBy>VARES Anneli</cp:lastModifiedBy>
  <cp:revision/>
  <dcterms:created xsi:type="dcterms:W3CDTF">2014-06-17T10:19:13Z</dcterms:created>
  <dcterms:modified xsi:type="dcterms:W3CDTF">2022-06-22T08:08:53Z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2020-12-24T11:51:55Z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fc3f872b-9dcc-48a9-888c-263b378cfd91</vt:lpwstr>
  </property>
  <property fmtid="{D5CDD505-2E9C-101B-9397-08002B2CF9AE}" pid="8" name="MSIP_Label_2059aa38-f392-4105-be92-628035578272_ContentBits">
    <vt:lpwstr>0</vt:lpwstr>
  </property>
  <property fmtid="{D5CDD505-2E9C-101B-9397-08002B2CF9AE}" pid="9" name="ContentTypeId">
    <vt:lpwstr>0x010100C442E76AFB253E46B51BD1C5056F70C3</vt:lpwstr>
  </property>
</Properties>
</file>